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A6415766-A01D-4ADE-9365-EED0F3AF97E1}" xr6:coauthVersionLast="47" xr6:coauthVersionMax="47" xr10:uidLastSave="{00000000-0000-0000-0000-000000000000}"/>
  <bookViews>
    <workbookView xWindow="-120" yWindow="-120" windowWidth="27630" windowHeight="16440" xr2:uid="{00000000-000D-0000-FFFF-FFFF00000000}"/>
  </bookViews>
  <sheets>
    <sheet name="総括表" sheetId="1" r:id="rId1"/>
    <sheet name="普通会計の状況" sheetId="2" r:id="rId2"/>
    <sheet name="各会計、関係団体の財政状況及び健全化判断比率" sheetId="3" r:id="rId3"/>
    <sheet name="財政比較分析表" sheetId="15"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EA66EE43_E433_4A69_8075_97E3218E0A06_.wvu.Cols" localSheetId="2" hidden="1">'各会計、関係団体の財政状況及び健全化判断比率'!$EB:$XFD</definedName>
    <definedName name="Z_EA66EE43_E433_4A69_8075_97E3218E0A06_.wvu.Cols" localSheetId="12" hidden="1">基金残高に係る経年分析!$P:$XFD</definedName>
    <definedName name="Z_EA66EE43_E433_4A69_8075_97E3218E0A06_.wvu.Cols" localSheetId="4" hidden="1">'経常経費分析表（経常収支比率の分析）'!$DM:$XFD</definedName>
    <definedName name="Z_EA66EE43_E433_4A69_8075_97E3218E0A06_.wvu.Cols" localSheetId="5" hidden="1">'経常経費分析表（人件費・公債費・普通建設事業費の分析）'!$AU:$XFD</definedName>
    <definedName name="Z_EA66EE43_E433_4A69_8075_97E3218E0A06_.wvu.Cols" localSheetId="10" hidden="1">'実質公債費比率（分子）の構造'!$V:$XFD</definedName>
    <definedName name="Z_EA66EE43_E433_4A69_8075_97E3218E0A06_.wvu.Cols" localSheetId="8" hidden="1">実質収支比率等に係る経年分析!$Q:$XFD</definedName>
    <definedName name="Z_EA66EE43_E433_4A69_8075_97E3218E0A06_.wvu.Cols" localSheetId="11" hidden="1">'将来負担比率（分子）の構造'!$T:$XFD</definedName>
    <definedName name="Z_EA66EE43_E433_4A69_8075_97E3218E0A06_.wvu.Cols" localSheetId="6" hidden="1">'性質別歳出決算分析表（住民一人当たりのコスト）'!$DV:$XFD</definedName>
    <definedName name="Z_EA66EE43_E433_4A69_8075_97E3218E0A06_.wvu.Cols" localSheetId="0" hidden="1">総括表!$DP:$XFD</definedName>
    <definedName name="Z_EA66EE43_E433_4A69_8075_97E3218E0A06_.wvu.Cols" localSheetId="1" hidden="1">普通会計の状況!$EN:$XFD</definedName>
    <definedName name="Z_EA66EE43_E433_4A69_8075_97E3218E0A06_.wvu.Cols" localSheetId="7" hidden="1">'目的別歳出決算分析表（住民一人当たりのコスト）'!$DV:$XFD</definedName>
    <definedName name="Z_EA66EE43_E433_4A69_8075_97E3218E0A06_.wvu.Cols" localSheetId="9" hidden="1">連結実質赤字比率に係る赤字・黒字の構成分析!$Q:$XFD</definedName>
    <definedName name="Z_EA66EE43_E433_4A69_8075_97E3218E0A06_.wvu.Rows" localSheetId="2" hidden="1">'各会計、関係団体の財政状況及び健全化判断比率'!$136:$1048576,'各会計、関係団体の財政状況及び健全化判断比率'!$89:$101,'各会計、関係団体の財政状況及び健全化判断比率'!$135:$135</definedName>
    <definedName name="Z_EA66EE43_E433_4A69_8075_97E3218E0A06_.wvu.Rows" localSheetId="12" hidden="1">基金残高に係る経年分析!$65:$1048576</definedName>
    <definedName name="Z_EA66EE43_E433_4A69_8075_97E3218E0A06_.wvu.Rows" localSheetId="4" hidden="1">'経常経費分析表（経常収支比率の分析）'!$90:$1048576</definedName>
    <definedName name="Z_EA66EE43_E433_4A69_8075_97E3218E0A06_.wvu.Rows" localSheetId="5" hidden="1">'経常経費分析表（人件費・公債費・普通建設事業費の分析）'!$74:$1048576,'経常経費分析表（人件費・公債費・普通建設事業費の分析）'!$67:$73</definedName>
    <definedName name="Z_EA66EE43_E433_4A69_8075_97E3218E0A06_.wvu.Rows" localSheetId="10" hidden="1">'実質公債費比率（分子）の構造'!$65:$1048576</definedName>
    <definedName name="Z_EA66EE43_E433_4A69_8075_97E3218E0A06_.wvu.Rows" localSheetId="8" hidden="1">実質収支比率等に係る経年分析!$51:$1048576</definedName>
    <definedName name="Z_EA66EE43_E433_4A69_8075_97E3218E0A06_.wvu.Rows" localSheetId="11" hidden="1">'将来負担比率（分子）の構造'!$56:$1048576</definedName>
    <definedName name="Z_EA66EE43_E433_4A69_8075_97E3218E0A06_.wvu.Rows" localSheetId="6" hidden="1">'性質別歳出決算分析表（住民一人当たりのコスト）'!$122:$1048576,'性質別歳出決算分析表（住民一人当たりのコスト）'!$117:$121</definedName>
    <definedName name="Z_EA66EE43_E433_4A69_8075_97E3218E0A06_.wvu.Rows" localSheetId="0" hidden="1">総括表!$57:$1048576</definedName>
    <definedName name="Z_EA66EE43_E433_4A69_8075_97E3218E0A06_.wvu.Rows" localSheetId="1" hidden="1">普通会計の状況!$50:$1048576</definedName>
    <definedName name="Z_EA66EE43_E433_4A69_8075_97E3218E0A06_.wvu.Rows" localSheetId="7" hidden="1">'目的別歳出決算分析表（住民一人当たりのコスト）'!$117:$1048576</definedName>
    <definedName name="Z_EA66EE43_E433_4A69_8075_97E3218E0A06_.wvu.Rows" localSheetId="9" hidden="1">連結実質赤字比率に係る赤字・黒字の構成分析!$46:$1048576</definedName>
  </definedNames>
  <calcPr calcId="191029"/>
  <customWorkbookViews>
    <customWorkbookView name="  - 個人用ビュー" guid="{EA66EE43-E433-4A69-8075-97E3218E0A06}" mergeInterval="0" personalView="1" maximized="1" xWindow="1911" yWindow="-9" windowWidth="1938" windowHeight="1045"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 l="1"/>
  <c r="AO36"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BE38" i="1"/>
  <c r="AM38" i="1"/>
  <c r="U38" i="1"/>
  <c r="C38" i="1"/>
  <c r="BE37" i="1"/>
  <c r="AM37" i="1"/>
  <c r="C37" i="1"/>
  <c r="BE36" i="1"/>
  <c r="C36" i="1"/>
  <c r="BE35" i="1"/>
  <c r="C34" i="1"/>
  <c r="C35" i="1" s="1"/>
  <c r="U34" i="1" l="1"/>
  <c r="U35" i="1" s="1"/>
  <c r="U36" i="1" s="1"/>
  <c r="U37"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AM34" i="1" l="1"/>
  <c r="BE34" i="1" l="1"/>
  <c r="BW34" i="1" s="1"/>
  <c r="BW35" i="1" s="1"/>
  <c r="BW36" i="1" s="1"/>
  <c r="BW37" i="1" s="1"/>
  <c r="AM35" i="1"/>
  <c r="AM36"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<sst xmlns="http://schemas.openxmlformats.org/spreadsheetml/2006/main" count="1127" uniqueCount="613">
  <si>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</si>
  <si>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</si>
  <si>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</si>
  <si>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</si>
  <si>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</si>
  <si>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</si>
  <si>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</si>
  <si>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</si>
  <si>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</si>
  <si>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</si>
  <si>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</si>
  <si>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</si>
  <si>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</si>
  <si>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</si>
  <si>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</si>
  <si>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</si>
  <si>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</si>
  <si>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</si>
  <si>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</si>
  <si>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</si>
  <si>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</si>
  <si>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</si>
  <si>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</si>
  <si>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</si>
  <si>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</si>
  <si>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</si>
  <si>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</si>
  <si>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</si>
  <si>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</si>
  <si>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</si>
  <si>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</si>
  <si>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</si>
  <si>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</si>
  <si>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</si>
  <si>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</si>
  <si>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</si>
  <si>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</si>
  <si>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</si>
  <si>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</si>
  <si>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</si>
  <si>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</si>
  <si>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</si>
  <si>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</si>
  <si>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</si>
  <si>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</si>
  <si>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</si>
  <si>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</si>
  <si>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</si>
  <si>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</si>
  <si>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</si>
  <si>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</si>
  <si>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</si>
  <si>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</si>
  <si>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</si>
  <si>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</si>
  <si>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</si>
  <si>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</si>
  <si>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</si>
  <si>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</si>
  <si>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</si>
  <si>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</si>
  <si>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</si>
  <si>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</si>
  <si>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</si>
  <si>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</si>
  <si>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</si>
  <si>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</si>
  <si>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</si>
  <si>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</si>
  <si>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</si>
  <si>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</si>
  <si>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</si>
  <si>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</si>
  <si>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</si>
  <si>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</si>
  <si>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</si>
  <si>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</si>
  <si>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</si>
  <si>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</si>
  <si>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</si>
  <si>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</si>
  <si>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</si>
  <si>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</si>
  <si>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</si>
  <si>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</si>
  <si>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</si>
  <si>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</si>
  <si>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</si>
  <si>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</si>
  <si>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</si>
  <si>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</si>
  <si>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</si>
  <si>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</si>
  <si>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</si>
  <si>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</si>
  <si>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</si>
  <si>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</si>
  <si>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</si>
  <si>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</si>
  <si>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</si>
  <si>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豊橋市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</si>
  <si>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</si>
  <si>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</si>
  <si>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</si>
  <si>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</si>
  <si>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</si>
  <si>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</si>
  <si>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</si>
  <si>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</si>
  <si>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</si>
  <si>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</si>
  <si>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</si>
  <si>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</si>
  <si>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</si>
  <si>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</si>
  <si>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</si>
  <si>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</si>
  <si>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</si>
  <si>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</si>
  <si>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</si>
  <si>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</si>
  <si>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</si>
  <si>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</si>
  <si>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</si>
  <si>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</si>
  <si>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</si>
  <si>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</si>
  <si>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</si>
  <si>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</si>
  <si>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</si>
  <si>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</si>
  <si>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</si>
  <si>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</si>
  <si>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</si>
  <si>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</si>
  <si>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</si>
  <si>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</si>
  <si>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</si>
  <si>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</si>
  <si>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</si>
  <si>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</si>
  <si>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</si>
  <si>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</si>
  <si>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</si>
  <si>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</si>
  <si>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</si>
  <si>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</si>
  <si>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</si>
  <si>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</si>
  <si>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</si>
  <si>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</si>
  <si>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</si>
  <si>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</si>
  <si>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</si>
  <si>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</si>
  <si>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</si>
  <si>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</si>
  <si>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</si>
  <si>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</si>
  <si>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</si>
  <si>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</si>
  <si>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</si>
  <si>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</si>
  <si>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</si>
  <si>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</si>
  <si>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</si>
  <si>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</si>
  <si>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</si>
  <si>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</si>
  <si>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</si>
  <si>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</si>
  <si>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</si>
  <si>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</si>
  <si>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</si>
  <si>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</si>
  <si>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</si>
  <si>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</si>
  <si>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</si>
  <si>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</si>
  <si>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</si>
  <si>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</si>
  <si>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</si>
  <si>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</si>
  <si>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</si>
  <si>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</si>
  <si>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</si>
  <si>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</si>
  <si>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</si>
  <si>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</si>
  <si>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</si>
  <si>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</si>
  <si>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</si>
  <si>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</si>
  <si>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</si>
  <si>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</si>
  <si>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</si>
  <si>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</si>
  <si>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</si>
  <si>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</si>
  <si>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</si>
  <si>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</si>
  <si>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</si>
  <si>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</si>
  <si>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</si>
  <si>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</si>
  <si>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</si>
  <si>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</si>
  <si>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</si>
  <si>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</si>
  <si>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</si>
  <si>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</si>
  <si>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</si>
  <si>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</si>
  <si>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</si>
  <si>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</si>
  <si>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</si>
  <si>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</si>
  <si>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</si>
  <si>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愛知県豊橋市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</si>
  <si>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</si>
  <si>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</si>
  <si>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</si>
  <si>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</si>
  <si>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</si>
  <si>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</si>
  <si>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</si>
  <si>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</si>
  <si>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</si>
  <si>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</si>
  <si>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</si>
  <si>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</si>
  <si>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</si>
  <si>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</si>
  <si>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</si>
  <si>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</si>
  <si>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</si>
  <si>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</si>
  <si>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</si>
  <si>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</si>
  <si>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</si>
  <si>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</si>
  <si>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</si>
  <si>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</si>
  <si>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</si>
  <si>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</si>
  <si>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</si>
  <si>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</si>
  <si>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</si>
  <si>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</si>
  <si>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</si>
  <si>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</si>
  <si>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</si>
  <si>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</si>
  <si>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</si>
  <si>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</si>
  <si>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</si>
  <si>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</si>
  <si>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</si>
  <si>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</si>
  <si>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</si>
  <si>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</si>
  <si>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</si>
  <si>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</si>
  <si>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</si>
  <si>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</si>
  <si>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</si>
  <si>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</si>
  <si>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</si>
  <si>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</si>
  <si>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</si>
  <si>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</si>
  <si>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</si>
  <si>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</si>
  <si>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</si>
  <si>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</si>
  <si>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</si>
  <si>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</si>
  <si>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</si>
  <si>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</si>
  <si>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</si>
  <si>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</si>
  <si>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</si>
  <si>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</si>
  <si>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</si>
  <si>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</si>
  <si>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</si>
  <si>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</si>
  <si>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</si>
  <si>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</si>
  <si>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</si>
  <si>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</si>
  <si>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</si>
  <si>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</si>
  <si>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</si>
  <si>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</si>
  <si>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</si>
  <si>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</si>
  <si>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</si>
  <si>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</si>
  <si>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</si>
  <si>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</si>
  <si>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</si>
  <si>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</si>
  <si>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</si>
  <si>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</si>
  <si>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</si>
  <si>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</si>
  <si>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</si>
  <si>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</si>
  <si>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</si>
  <si>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</si>
  <si>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</si>
  <si>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</si>
  <si>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</si>
  <si>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</si>
  <si>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</si>
  <si>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</si>
  <si>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</si>
  <si>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</si>
  <si>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</si>
  <si>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</si>
  <si>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</si>
  <si>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</si>
  <si>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</si>
  <si>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</si>
  <si>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</si>
  <si>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</si>
  <si>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</si>
  <si>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</si>
  <si>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</si>
  <si>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</si>
  <si>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</si>
  <si>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</si>
  <si>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</si>
  <si>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</si>
  <si>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</si>
  <si>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</si>
  <si>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</si>
  <si>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</si>
  <si>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</si>
  <si>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</si>
  <si>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</si>
  <si>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</si>
  <si>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</si>
  <si>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</si>
  <si>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</si>
  <si>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</si>
  <si>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</si>
  <si>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</si>
  <si>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</si>
  <si>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</si>
  <si>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</si>
  <si>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</si>
  <si>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</si>
  <si>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</si>
  <si>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</si>
  <si>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</si>
  <si>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</si>
  <si>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</si>
  <si>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</si>
  <si>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</si>
  <si>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</si>
  <si>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</si>
  <si>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</si>
  <si>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</si>
  <si>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</si>
  <si>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</si>
  <si>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</si>
  <si>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</si>
  <si>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</si>
  <si>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</si>
  <si>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愛知県豊橋市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</si>
  <si>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</si>
  <si>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</si>
  <si>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</si>
  <si>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</si>
  <si>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</si>
  <si>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</si>
  <si>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</si>
  <si>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</si>
  <si>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</si>
  <si>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</si>
  <si>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</si>
  <si>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</si>
  <si>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</si>
  <si>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</si>
  <si>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</si>
  <si>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</si>
  <si>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</si>
  <si>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</si>
  <si>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</si>
  <si>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</si>
  <si>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</si>
  <si>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</si>
  <si>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</si>
  <si>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</si>
  <si>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</si>
  <si>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</si>
  <si>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</si>
  <si>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</si>
  <si>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</si>
  <si>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</si>
  <si>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</si>
  <si>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</si>
  <si>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</si>
  <si>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</si>
  <si>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</si>
  <si>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</si>
  <si>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</si>
  <si>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公共駐車場事業特別会計</t>
    <phoneticPr fontId="5"/>
  </si>
  <si>
    <t>-</t>
    <phoneticPr fontId="5"/>
  </si>
  <si>
    <t>競輪事業特別会計</t>
    <phoneticPr fontId="5"/>
  </si>
  <si>
    <t>水道事業会計</t>
    <phoneticPr fontId="5"/>
  </si>
  <si>
    <t>法適用企業</t>
    <phoneticPr fontId="5"/>
  </si>
  <si>
    <t>下水道事業会計</t>
    <phoneticPr fontId="5"/>
  </si>
  <si>
    <t>病院事業会計</t>
    <phoneticPr fontId="5"/>
  </si>
  <si>
    <t>総合動植物公園事業特別会計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</si>
  <si>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</si>
  <si>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</si>
  <si>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</si>
  <si>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</si>
  <si>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</si>
  <si>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</si>
  <si>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</si>
  <si>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</si>
  <si>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</si>
  <si>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</si>
  <si>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</si>
  <si>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</si>
  <si>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</si>
  <si>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</si>
  <si>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</si>
  <si>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</si>
  <si>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</si>
  <si>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</si>
  <si>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</si>
  <si>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</si>
  <si>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</si>
  <si>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</si>
  <si>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</si>
  <si>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</si>
  <si>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</si>
  <si>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</si>
  <si>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</si>
  <si>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</si>
  <si>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</si>
  <si>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</si>
  <si>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</si>
  <si>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</si>
  <si>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</si>
  <si>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</si>
  <si>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</si>
  <si>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</si>
  <si>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</si>
  <si>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</si>
  <si>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</si>
  <si>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</si>
  <si>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</si>
  <si>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</si>
  <si>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</si>
  <si>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</si>
  <si>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</si>
  <si>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</si>
  <si>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</si>
  <si>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</si>
  <si>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</si>
  <si>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</si>
  <si>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</si>
  <si>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</si>
  <si>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</si>
  <si>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</si>
  <si>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</si>
  <si>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</si>
  <si>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</si>
  <si>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</si>
  <si>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</si>
  <si>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</si>
  <si>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</si>
  <si>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</si>
  <si>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</si>
  <si>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</si>
  <si>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</si>
  <si>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総合動植物公園事業特別会計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</si>
  <si>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</si>
  <si>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</si>
  <si>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</si>
  <si>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</si>
  <si>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</si>
  <si>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</si>
  <si>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</si>
  <si>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</si>
  <si>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</si>
  <si>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</si>
  <si>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</si>
  <si>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</si>
  <si>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</si>
  <si>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</si>
  <si>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</si>
  <si>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</si>
  <si>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</si>
  <si>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</si>
  <si>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</si>
  <si>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</si>
  <si>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</si>
  <si>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</si>
  <si>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</si>
  <si>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</si>
  <si>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</si>
  <si>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</si>
  <si>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</si>
  <si>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</si>
  <si>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</si>
  <si>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</si>
  <si>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</si>
  <si>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</si>
  <si>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</si>
  <si>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</si>
  <si>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</si>
  <si>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</si>
  <si>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</si>
  <si>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</si>
  <si>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</si>
  <si>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</si>
  <si>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</si>
  <si>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</si>
  <si>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</si>
  <si>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</si>
  <si>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</si>
  <si>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</si>
  <si>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</si>
  <si>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</si>
  <si>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</si>
  <si>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</si>
  <si>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</si>
  <si>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</si>
  <si>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</si>
  <si>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</si>
  <si>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</si>
  <si>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</si>
  <si>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</si>
  <si>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</si>
  <si>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</si>
  <si>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</si>
  <si>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</si>
  <si>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</si>
  <si>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</si>
  <si>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</si>
  <si>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</si>
  <si>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</si>
  <si>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</si>
  <si>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</si>
  <si>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</si>
  <si>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</si>
  <si>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</si>
  <si>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</si>
  <si>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</si>
  <si>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</si>
  <si>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</si>
  <si>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</si>
  <si>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</si>
  <si>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</si>
  <si>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</si>
  <si>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</si>
  <si>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</si>
  <si>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</si>
  <si>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</si>
  <si>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</si>
  <si>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</si>
  <si>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3.33</t>
  </si>
  <si>
    <t>▲ 1.83</t>
  </si>
  <si>
    <t>▲ 0.89</t>
  </si>
  <si>
    <t>▲ 2.98</t>
  </si>
  <si>
    <t>病院事業会計</t>
  </si>
  <si>
    <t>一般会計</t>
  </si>
  <si>
    <t>国民健康保険事業特別会計</t>
  </si>
  <si>
    <t>下水道事業会計</t>
  </si>
  <si>
    <t>水道事業会計</t>
  </si>
  <si>
    <t>競輪事業特別会計</t>
  </si>
  <si>
    <t>総合動植物公園事業特別会計</t>
  </si>
  <si>
    <t>母子父子寡婦福祉資金貸付事業特別会計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</si>
  <si>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</si>
  <si>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</si>
  <si>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</si>
  <si>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</si>
  <si>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</si>
  <si>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</si>
  <si>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</si>
  <si>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</si>
  <si>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豊橋市未来産業支援基金</t>
    <rPh sb="0" eb="3">
      <t>トヨハシシ</t>
    </rPh>
    <rPh sb="3" eb="5">
      <t>ミライ</t>
    </rPh>
    <rPh sb="5" eb="7">
      <t>サンギョウ</t>
    </rPh>
    <rPh sb="7" eb="9">
      <t>シエン</t>
    </rPh>
    <rPh sb="9" eb="11">
      <t>キキン</t>
    </rPh>
    <phoneticPr fontId="3"/>
  </si>
  <si>
    <t>豊橋市公共施設等整備基金</t>
    <rPh sb="0" eb="3">
      <t>トヨハシシ</t>
    </rPh>
    <phoneticPr fontId="2"/>
  </si>
  <si>
    <t>星野眞吾・高畑郁子美術振興基金</t>
  </si>
  <si>
    <t>豊橋市福祉振興基金</t>
    <rPh sb="0" eb="3">
      <t>トヨハシシ</t>
    </rPh>
    <phoneticPr fontId="2"/>
  </si>
  <si>
    <t>豊橋市高齢者福祉・医療振興基金</t>
    <rPh sb="0" eb="3">
      <t>トヨハシシ</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</si>
  <si>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</si>
  <si>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8" eb="10">
      <t>カイゴ</t>
    </rPh>
    <rPh sb="10" eb="12">
      <t>ホケン</t>
    </rPh>
    <rPh sb="12" eb="14">
      <t>トクベツ</t>
    </rPh>
    <phoneticPr fontId="2"/>
  </si>
  <si>
    <t>愛知県後期高齢者医療広域連合（一般会計）</t>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</si>
  <si>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rPh sb="24" eb="26">
      <t>カイケイ</t>
    </rPh>
    <phoneticPr fontId="2"/>
  </si>
  <si>
    <t>豊橋市土地開発公社</t>
  </si>
  <si>
    <t>（公財）豊橋市国際交流協会</t>
  </si>
  <si>
    <t>（公財）豊橋みどりの協会</t>
  </si>
  <si>
    <t>（公財）豊橋市学校給食協会</t>
  </si>
  <si>
    <t>（公財）豊橋文化振興財団</t>
  </si>
  <si>
    <t>（公財）豊橋市スポーツ協会</t>
  </si>
  <si>
    <t>豊橋駐車場（株）</t>
  </si>
  <si>
    <t>豊橋ステーションビル（株）</t>
  </si>
  <si>
    <t>（株）豊橋まちなか活性化センター</t>
  </si>
  <si>
    <t>（株）東三河食肉流通センター</t>
  </si>
  <si>
    <t>（公財）豊川水源基金</t>
  </si>
  <si>
    <t>（株）サイエンス・クリエイト</t>
  </si>
  <si>
    <t>三河港コンテナターミナル（株）</t>
  </si>
  <si>
    <t>（株）道の駅とよはし</t>
  </si>
  <si>
    <t>穂の国とよはし電力（株）</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</si>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</sst>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940E-4826-B97D-E9FC1FE12A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52884</c:v>
                </c:pt>
                <c:pt idx="1">
                  <c:v>59544</c:v>
                </c:pt>
                <c:pt idx="2">
                  <c:v>60052</c:v>
                </c:pt>
                <c:pt idx="3">
                  <c:v>59777</c:v>
                </c:pt>
                <c:pt idx="4">
                  <c:v>48439</c:v>
                </c:pt>
              </c:numCache>
            </c:numRef>
          </c:val>
          <c:smooth val="0"/>
          <c:extLst>
            <c:ext xmlns:c16="http://schemas.microsoft.com/office/drawing/2014/chart" uri="{C3380CC4-5D6E-409C-BE32-E72D297353CC}">
              <c16:uniqueId val="{00000001-940E-4826-B97D-E9FC1FE12A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c:v>
                </c:pt>
                <c:pt idx="1">
                  <c:v>5.03</c:v>
                </c:pt>
                <c:pt idx="2">
                  <c:v>6.41</c:v>
                </c:pt>
                <c:pt idx="3">
                  <c:v>6.97</c:v>
                </c:pt>
                <c:pt idx="4">
                  <c:v>5.58</c:v>
                </c:pt>
              </c:numCache>
            </c:numRef>
          </c:val>
          <c:extLst>
            <c:ext xmlns:c16="http://schemas.microsoft.com/office/drawing/2014/chart" uri="{C3380CC4-5D6E-409C-BE32-E72D297353CC}">
              <c16:uniqueId val="{00000000-7F9D-4468-89E7-A65104E50A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8.32</c:v>
                </c:pt>
                <c:pt idx="1">
                  <c:v>7.25</c:v>
                </c:pt>
                <c:pt idx="2">
                  <c:v>7.13</c:v>
                </c:pt>
                <c:pt idx="3">
                  <c:v>10.220000000000001</c:v>
                </c:pt>
                <c:pt idx="4">
                  <c:v>12.29</c:v>
                </c:pt>
              </c:numCache>
            </c:numRef>
          </c:val>
          <c:extLst>
            <c:ext xmlns:c16="http://schemas.microsoft.com/office/drawing/2014/chart" uri="{C3380CC4-5D6E-409C-BE32-E72D297353CC}">
              <c16:uniqueId val="{00000001-7F9D-4468-89E7-A65104E50A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-3.33</c:v>
                </c:pt>
                <c:pt idx="1">
                  <c:v>-1.83</c:v>
                </c:pt>
                <c:pt idx="2">
                  <c:v>-0.89</c:v>
                </c:pt>
                <c:pt idx="3">
                  <c:v>0.64</c:v>
                </c:pt>
                <c:pt idx="4">
                  <c:v>-2.98</c:v>
                </c:pt>
              </c:numCache>
            </c:numRef>
          </c:val>
          <c:smooth val="0"/>
          <c:extLst>
            <c:ext xmlns:c16="http://schemas.microsoft.com/office/drawing/2014/chart" uri="{C3380CC4-5D6E-409C-BE32-E72D297353CC}">
              <c16:uniqueId val="{00000002-7F9D-4468-89E7-A65104E50A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0-A9DA-4314-B829-269243F1B6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DA-4314-B829-269243F1B613}"/>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0.01</c:v>
                </c:pt>
                <c:pt idx="8">
                  <c:v>#N/A</c:v>
                </c:pt>
                <c:pt idx="9">
                  <c:v>0.01</c:v>
                </c:pt>
              </c:numCache>
            </c:numRef>
          </c:val>
          <c:extLst>
            <c:ext xmlns:c16="http://schemas.microsoft.com/office/drawing/2014/chart" uri="{C3380CC4-5D6E-409C-BE32-E72D297353CC}">
              <c16:uniqueId val="{00000002-A9DA-4314-B829-269243F1B613}"/>
            </c:ext>
          </c:extLst>
        </c:ser>
        <c:ser>
          <c:idx val="3"/>
          <c:order val="3"/>
          <c:tx>
            <c:strRef>
              <c:f>データシート!$A$30</c:f>
              <c:strCache>
                <c:ptCount val="1"/>
                <c:pt idx="0">
                  <c:v>総合動植物公園事業特別会計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3-A9DA-4314-B829-269243F1B613}"/>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1.21</c:v>
                </c:pt>
                <c:pt idx="2">
                  <c:v>#N/A</c:v>
                </c:pt>
                <c:pt idx="3">
                  <c:v>1</c:v>
                </c:pt>
                <c:pt idx="4">
                  <c:v>#N/A</c:v>
                </c:pt>
                <c:pt idx="5">
                  <c:v>0.92</c:v>
                </c:pt>
                <c:pt idx="6">
                  <c:v>#N/A</c:v>
                </c:pt>
                <c:pt idx="7">
                  <c:v>0.98</c:v>
                </c:pt>
                <c:pt idx="8">
                  <c:v>#N/A</c:v>
                </c:pt>
                <c:pt idx="9">
                  <c:v>1.19</c:v>
                </c:pt>
              </c:numCache>
            </c:numRef>
          </c:val>
          <c:extLst>
            <c:ext xmlns:c16="http://schemas.microsoft.com/office/drawing/2014/chart" uri="{C3380CC4-5D6E-409C-BE32-E72D297353CC}">
              <c16:uniqueId val="{00000004-A9DA-4314-B829-269243F1B613}"/>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4.32</c:v>
                </c:pt>
                <c:pt idx="2">
                  <c:v>#N/A</c:v>
                </c:pt>
                <c:pt idx="3">
                  <c:v>4.32</c:v>
                </c:pt>
                <c:pt idx="4">
                  <c:v>#N/A</c:v>
                </c:pt>
                <c:pt idx="5">
                  <c:v>4.55</c:v>
                </c:pt>
                <c:pt idx="6">
                  <c:v>#N/A</c:v>
                </c:pt>
                <c:pt idx="7">
                  <c:v>4.4800000000000004</c:v>
                </c:pt>
                <c:pt idx="8">
                  <c:v>#N/A</c:v>
                </c:pt>
                <c:pt idx="9">
                  <c:v>3.37</c:v>
                </c:pt>
              </c:numCache>
            </c:numRef>
          </c:val>
          <c:extLst>
            <c:ext xmlns:c16="http://schemas.microsoft.com/office/drawing/2014/chart" uri="{C3380CC4-5D6E-409C-BE32-E72D297353CC}">
              <c16:uniqueId val="{00000005-A9DA-4314-B829-269243F1B61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2.71</c:v>
                </c:pt>
                <c:pt idx="2">
                  <c:v>#N/A</c:v>
                </c:pt>
                <c:pt idx="3">
                  <c:v>2.79</c:v>
                </c:pt>
                <c:pt idx="4">
                  <c:v>#N/A</c:v>
                </c:pt>
                <c:pt idx="5">
                  <c:v>2.98</c:v>
                </c:pt>
                <c:pt idx="6">
                  <c:v>#N/A</c:v>
                </c:pt>
                <c:pt idx="7">
                  <c:v>3.27</c:v>
                </c:pt>
                <c:pt idx="8">
                  <c:v>#N/A</c:v>
                </c:pt>
                <c:pt idx="9">
                  <c:v>3.47</c:v>
                </c:pt>
              </c:numCache>
            </c:numRef>
          </c:val>
          <c:extLst>
            <c:ext xmlns:c16="http://schemas.microsoft.com/office/drawing/2014/chart" uri="{C3380CC4-5D6E-409C-BE32-E72D297353CC}">
              <c16:uniqueId val="{00000006-A9DA-4314-B829-269243F1B61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3.57</c:v>
                </c:pt>
                <c:pt idx="2">
                  <c:v>#N/A</c:v>
                </c:pt>
                <c:pt idx="3">
                  <c:v>3.52</c:v>
                </c:pt>
                <c:pt idx="4">
                  <c:v>#N/A</c:v>
                </c:pt>
                <c:pt idx="5">
                  <c:v>3.08</c:v>
                </c:pt>
                <c:pt idx="6">
                  <c:v>#N/A</c:v>
                </c:pt>
                <c:pt idx="7">
                  <c:v>3.4</c:v>
                </c:pt>
                <c:pt idx="8">
                  <c:v>#N/A</c:v>
                </c:pt>
                <c:pt idx="9">
                  <c:v>3.49</c:v>
                </c:pt>
              </c:numCache>
            </c:numRef>
          </c:val>
          <c:extLst>
            <c:ext xmlns:c16="http://schemas.microsoft.com/office/drawing/2014/chart" uri="{C3380CC4-5D6E-409C-BE32-E72D297353CC}">
              <c16:uniqueId val="{00000007-A9DA-4314-B829-269243F1B61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3.87</c:v>
                </c:pt>
                <c:pt idx="2">
                  <c:v>#N/A</c:v>
                </c:pt>
                <c:pt idx="3">
                  <c:v>4.9800000000000004</c:v>
                </c:pt>
                <c:pt idx="4">
                  <c:v>#N/A</c:v>
                </c:pt>
                <c:pt idx="5">
                  <c:v>6.37</c:v>
                </c:pt>
                <c:pt idx="6">
                  <c:v>#N/A</c:v>
                </c:pt>
                <c:pt idx="7">
                  <c:v>6.95</c:v>
                </c:pt>
                <c:pt idx="8">
                  <c:v>#N/A</c:v>
                </c:pt>
                <c:pt idx="9">
                  <c:v>5.56</c:v>
                </c:pt>
              </c:numCache>
            </c:numRef>
          </c:val>
          <c:extLst>
            <c:ext xmlns:c16="http://schemas.microsoft.com/office/drawing/2014/chart" uri="{C3380CC4-5D6E-409C-BE32-E72D297353CC}">
              <c16:uniqueId val="{00000008-A9DA-4314-B829-269243F1B61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8.85</c:v>
                </c:pt>
                <c:pt idx="2">
                  <c:v>#N/A</c:v>
                </c:pt>
                <c:pt idx="3">
                  <c:v>8.6300000000000008</c:v>
                </c:pt>
                <c:pt idx="4">
                  <c:v>#N/A</c:v>
                </c:pt>
                <c:pt idx="5">
                  <c:v>9.3000000000000007</c:v>
                </c:pt>
                <c:pt idx="6">
                  <c:v>#N/A</c:v>
                </c:pt>
                <c:pt idx="7">
                  <c:v>14.52</c:v>
                </c:pt>
                <c:pt idx="8">
                  <c:v>#N/A</c:v>
                </c:pt>
                <c:pt idx="9">
                  <c:v>17.45</c:v>
                </c:pt>
              </c:numCache>
            </c:numRef>
          </c:val>
          <c:extLst>
            <c:ext xmlns:c16="http://schemas.microsoft.com/office/drawing/2014/chart" uri="{C3380CC4-5D6E-409C-BE32-E72D297353CC}">
              <c16:uniqueId val="{00000009-A9DA-4314-B829-269243F1B6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11426</c:v>
                </c:pt>
                <c:pt idx="5">
                  <c:v>10958</c:v>
                </c:pt>
                <c:pt idx="8">
                  <c:v>10329</c:v>
                </c:pt>
                <c:pt idx="11">
                  <c:v>10183</c:v>
                </c:pt>
                <c:pt idx="14">
                  <c:v>9985</c:v>
                </c:pt>
              </c:numCache>
            </c:numRef>
          </c:val>
          <c:extLst>
            <c:ext xmlns:c16="http://schemas.microsoft.com/office/drawing/2014/chart" uri="{C3380CC4-5D6E-409C-BE32-E72D297353CC}">
              <c16:uniqueId val="{00000000-DC40-446C-AA7B-2873321A71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40-446C-AA7B-2873321A71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637</c:v>
                </c:pt>
                <c:pt idx="3">
                  <c:v>650</c:v>
                </c:pt>
                <c:pt idx="6">
                  <c:v>639</c:v>
                </c:pt>
                <c:pt idx="9">
                  <c:v>722</c:v>
                </c:pt>
                <c:pt idx="12">
                  <c:v>667</c:v>
                </c:pt>
              </c:numCache>
            </c:numRef>
          </c:val>
          <c:extLst>
            <c:ext xmlns:c16="http://schemas.microsoft.com/office/drawing/2014/chart" uri="{C3380CC4-5D6E-409C-BE32-E72D297353CC}">
              <c16:uniqueId val="{00000002-DC40-446C-AA7B-2873321A71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40-446C-AA7B-2873321A71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3885</c:v>
                </c:pt>
                <c:pt idx="3">
                  <c:v>3527</c:v>
                </c:pt>
                <c:pt idx="6">
                  <c:v>3326</c:v>
                </c:pt>
                <c:pt idx="9">
                  <c:v>3257</c:v>
                </c:pt>
                <c:pt idx="12">
                  <c:v>3226</c:v>
                </c:pt>
              </c:numCache>
            </c:numRef>
          </c:val>
          <c:extLst>
            <c:ext xmlns:c16="http://schemas.microsoft.com/office/drawing/2014/chart" uri="{C3380CC4-5D6E-409C-BE32-E72D297353CC}">
              <c16:uniqueId val="{00000004-DC40-446C-AA7B-2873321A71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40-446C-AA7B-2873321A71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40-446C-AA7B-2873321A71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9446</c:v>
                </c:pt>
                <c:pt idx="3">
                  <c:v>9179</c:v>
                </c:pt>
                <c:pt idx="6">
                  <c:v>8882</c:v>
                </c:pt>
                <c:pt idx="9">
                  <c:v>9025</c:v>
                </c:pt>
                <c:pt idx="12">
                  <c:v>9674</c:v>
                </c:pt>
              </c:numCache>
            </c:numRef>
          </c:val>
          <c:extLst>
            <c:ext xmlns:c16="http://schemas.microsoft.com/office/drawing/2014/chart" uri="{C3380CC4-5D6E-409C-BE32-E72D297353CC}">
              <c16:uniqueId val="{00000007-DC40-446C-AA7B-2873321A71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2542</c:v>
                </c:pt>
                <c:pt idx="2">
                  <c:v>#N/A</c:v>
                </c:pt>
                <c:pt idx="3">
                  <c:v>#N/A</c:v>
                </c:pt>
                <c:pt idx="4">
                  <c:v>2398</c:v>
                </c:pt>
                <c:pt idx="5">
                  <c:v>#N/A</c:v>
                </c:pt>
                <c:pt idx="6">
                  <c:v>#N/A</c:v>
                </c:pt>
                <c:pt idx="7">
                  <c:v>2518</c:v>
                </c:pt>
                <c:pt idx="8">
                  <c:v>#N/A</c:v>
                </c:pt>
                <c:pt idx="9">
                  <c:v>#N/A</c:v>
                </c:pt>
                <c:pt idx="10">
                  <c:v>2821</c:v>
                </c:pt>
                <c:pt idx="11">
                  <c:v>#N/A</c:v>
                </c:pt>
                <c:pt idx="12">
                  <c:v>#N/A</c:v>
                </c:pt>
                <c:pt idx="13">
                  <c:v>3582</c:v>
                </c:pt>
                <c:pt idx="14">
                  <c:v>#N/A</c:v>
                </c:pt>
              </c:numCache>
            </c:numRef>
          </c:val>
          <c:smooth val="0"/>
          <c:extLst>
            <c:ext xmlns:c16="http://schemas.microsoft.com/office/drawing/2014/chart" uri="{C3380CC4-5D6E-409C-BE32-E72D297353CC}">
              <c16:uniqueId val="{00000008-DC40-446C-AA7B-2873321A71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78970</c:v>
                </c:pt>
                <c:pt idx="5">
                  <c:v>75587</c:v>
                </c:pt>
                <c:pt idx="8">
                  <c:v>71968</c:v>
                </c:pt>
                <c:pt idx="11">
                  <c:v>73152</c:v>
                </c:pt>
                <c:pt idx="14">
                  <c:v>69218</c:v>
                </c:pt>
              </c:numCache>
            </c:numRef>
          </c:val>
          <c:extLst>
            <c:ext xmlns:c16="http://schemas.microsoft.com/office/drawing/2014/chart" uri="{C3380CC4-5D6E-409C-BE32-E72D297353CC}">
              <c16:uniqueId val="{00000000-4EED-4CC4-A880-A7497222E8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31994</c:v>
                </c:pt>
                <c:pt idx="5">
                  <c:v>33726</c:v>
                </c:pt>
                <c:pt idx="8">
                  <c:v>34662</c:v>
                </c:pt>
                <c:pt idx="11">
                  <c:v>34404</c:v>
                </c:pt>
                <c:pt idx="14">
                  <c:v>34337</c:v>
                </c:pt>
              </c:numCache>
            </c:numRef>
          </c:val>
          <c:extLst>
            <c:ext xmlns:c16="http://schemas.microsoft.com/office/drawing/2014/chart" uri="{C3380CC4-5D6E-409C-BE32-E72D297353CC}">
              <c16:uniqueId val="{00000001-4EED-4CC4-A880-A7497222E8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9291</c:v>
                </c:pt>
                <c:pt idx="5">
                  <c:v>9031</c:v>
                </c:pt>
                <c:pt idx="8">
                  <c:v>13513</c:v>
                </c:pt>
                <c:pt idx="11">
                  <c:v>17239</c:v>
                </c:pt>
                <c:pt idx="14">
                  <c:v>19820</c:v>
                </c:pt>
              </c:numCache>
            </c:numRef>
          </c:val>
          <c:extLst>
            <c:ext xmlns:c16="http://schemas.microsoft.com/office/drawing/2014/chart" uri="{C3380CC4-5D6E-409C-BE32-E72D297353CC}">
              <c16:uniqueId val="{00000002-4EED-4CC4-A880-A7497222E8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ED-4CC4-A880-A7497222E8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ED-4CC4-A880-A7497222E8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c:v>
                </c:pt>
                <c:pt idx="3">
                  <c:v>11</c:v>
                </c:pt>
                <c:pt idx="6">
                  <c:v>10</c:v>
                </c:pt>
                <c:pt idx="9">
                  <c:v>31</c:v>
                </c:pt>
                <c:pt idx="12">
                  <c:v>8</c:v>
                </c:pt>
              </c:numCache>
            </c:numRef>
          </c:val>
          <c:extLst>
            <c:ext xmlns:c16="http://schemas.microsoft.com/office/drawing/2014/chart" uri="{C3380CC4-5D6E-409C-BE32-E72D297353CC}">
              <c16:uniqueId val="{00000005-4EED-4CC4-A880-A7497222E8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13047</c:v>
                </c:pt>
                <c:pt idx="3">
                  <c:v>12747</c:v>
                </c:pt>
                <c:pt idx="6">
                  <c:v>12600</c:v>
                </c:pt>
                <c:pt idx="9">
                  <c:v>12659</c:v>
                </c:pt>
                <c:pt idx="12">
                  <c:v>12704</c:v>
                </c:pt>
              </c:numCache>
            </c:numRef>
          </c:val>
          <c:extLst>
            <c:ext xmlns:c16="http://schemas.microsoft.com/office/drawing/2014/chart" uri="{C3380CC4-5D6E-409C-BE32-E72D297353CC}">
              <c16:uniqueId val="{00000006-4EED-4CC4-A880-A7497222E8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EED-4CC4-A880-A7497222E8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34194</c:v>
                </c:pt>
                <c:pt idx="3">
                  <c:v>32033</c:v>
                </c:pt>
                <c:pt idx="6">
                  <c:v>29254</c:v>
                </c:pt>
                <c:pt idx="9">
                  <c:v>26050</c:v>
                </c:pt>
                <c:pt idx="12">
                  <c:v>24351</c:v>
                </c:pt>
              </c:numCache>
            </c:numRef>
          </c:val>
          <c:extLst>
            <c:ext xmlns:c16="http://schemas.microsoft.com/office/drawing/2014/chart" uri="{C3380CC4-5D6E-409C-BE32-E72D297353CC}">
              <c16:uniqueId val="{00000008-4EED-4CC4-A880-A7497222E8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7459</c:v>
                </c:pt>
                <c:pt idx="3">
                  <c:v>6710</c:v>
                </c:pt>
                <c:pt idx="6">
                  <c:v>5953</c:v>
                </c:pt>
                <c:pt idx="9">
                  <c:v>6309</c:v>
                </c:pt>
                <c:pt idx="12">
                  <c:v>5592</c:v>
                </c:pt>
              </c:numCache>
            </c:numRef>
          </c:val>
          <c:extLst>
            <c:ext xmlns:c16="http://schemas.microsoft.com/office/drawing/2014/chart" uri="{C3380CC4-5D6E-409C-BE32-E72D297353CC}">
              <c16:uniqueId val="{00000009-4EED-4CC4-A880-A7497222E8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97497</c:v>
                </c:pt>
                <c:pt idx="3">
                  <c:v>99638</c:v>
                </c:pt>
                <c:pt idx="6">
                  <c:v>100599</c:v>
                </c:pt>
                <c:pt idx="9">
                  <c:v>102323</c:v>
                </c:pt>
                <c:pt idx="12">
                  <c:v>99433</c:v>
                </c:pt>
              </c:numCache>
            </c:numRef>
          </c:val>
          <c:extLst>
            <c:ext xmlns:c16="http://schemas.microsoft.com/office/drawing/2014/chart" uri="{C3380CC4-5D6E-409C-BE32-E72D297353CC}">
              <c16:uniqueId val="{0000000A-4EED-4CC4-A880-A7497222E8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31953</c:v>
                </c:pt>
                <c:pt idx="2">
                  <c:v>#N/A</c:v>
                </c:pt>
                <c:pt idx="3">
                  <c:v>#N/A</c:v>
                </c:pt>
                <c:pt idx="4">
                  <c:v>32795</c:v>
                </c:pt>
                <c:pt idx="5">
                  <c:v>#N/A</c:v>
                </c:pt>
                <c:pt idx="6">
                  <c:v>#N/A</c:v>
                </c:pt>
                <c:pt idx="7">
                  <c:v>28272</c:v>
                </c:pt>
                <c:pt idx="8">
                  <c:v>#N/A</c:v>
                </c:pt>
                <c:pt idx="9">
                  <c:v>#N/A</c:v>
                </c:pt>
                <c:pt idx="10">
                  <c:v>22578</c:v>
                </c:pt>
                <c:pt idx="11">
                  <c:v>#N/A</c:v>
                </c:pt>
                <c:pt idx="12">
                  <c:v>#N/A</c:v>
                </c:pt>
                <c:pt idx="13">
                  <c:v>18711</c:v>
                </c:pt>
                <c:pt idx="14">
                  <c:v>#N/A</c:v>
                </c:pt>
              </c:numCache>
            </c:numRef>
          </c:val>
          <c:smooth val="0"/>
          <c:extLst>
            <c:ext xmlns:c16="http://schemas.microsoft.com/office/drawing/2014/chart" uri="{C3380CC4-5D6E-409C-BE32-E72D297353CC}">
              <c16:uniqueId val="{0000000B-4EED-4CC4-A880-A7497222E8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5298</c:v>
                </c:pt>
                <c:pt idx="1">
                  <c:v>7674</c:v>
                </c:pt>
                <c:pt idx="2">
                  <c:v>9149</c:v>
                </c:pt>
              </c:numCache>
            </c:numRef>
          </c:val>
          <c:extLst>
            <c:ext xmlns:c16="http://schemas.microsoft.com/office/drawing/2014/chart" uri="{C3380CC4-5D6E-409C-BE32-E72D297353CC}">
              <c16:uniqueId val="{00000000-0752-4299-A682-D5A037A876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347</c:v>
                </c:pt>
                <c:pt idx="1">
                  <c:v>340</c:v>
                </c:pt>
                <c:pt idx="2">
                  <c:v>332</c:v>
                </c:pt>
              </c:numCache>
            </c:numRef>
          </c:val>
          <c:extLst>
            <c:ext xmlns:c16="http://schemas.microsoft.com/office/drawing/2014/chart" uri="{C3380CC4-5D6E-409C-BE32-E72D297353CC}">
              <c16:uniqueId val="{00000001-0752-4299-A682-D5A037A876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4990</c:v>
                </c:pt>
                <c:pt idx="1">
                  <c:v>5533</c:v>
                </c:pt>
                <c:pt idx="2">
                  <c:v>5694</c:v>
                </c:pt>
              </c:numCache>
            </c:numRef>
          </c:val>
          <c:extLst>
            <c:ext xmlns:c16="http://schemas.microsoft.com/office/drawing/2014/chart" uri="{C3380CC4-5D6E-409C-BE32-E72D297353CC}">
              <c16:uniqueId val="{00000002-0752-4299-A682-D5A037A876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国補正繰越分：据置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借り入れた小中学校エアコン整備事業等の償還が開始となったことなどによる元利償還金の増や、災害復旧費等に係る基準財政需要額の減などによる算入公債費等の減などにより、単年度実質公債費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また、令和４年度の単年度実質公債費比率が令和元年度の値を上回り、３か年平均実質公債費比率は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令和４年度の将来負担比率は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これは、指標の分子である将来負担額が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8,547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万円減少したことに対し、充当可能財源等が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万円減少したためである。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将来負担額は、臨時財政対策債の償還などにより地方債の現在高が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8,988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万円減少したことに加え、病院事業会計の準元利償還金算入額の減少などにより公営企業債等繰入見込額が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9,951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万円減少したため、全体として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8,547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万円減少した。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、財政調整基金の取崩抑制や</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競輪事業施設等整備</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や公共施設等整備基金への積立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万円増加した一方、基準財政需要額歳入見込額が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3,361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千円減少したため、全体として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万円減少した。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今後は、公共施設の老朽化対策に伴う地方債残高の増加が見込まれるため、計画的な地方債の借入れに努めていく。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・剰余金処分により財政調整基金に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百万円積み立てたことに加え、土地売却収入を原資とした公共施設等整備基金に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百万円、寄附金を原資とした豊橋市美術博物館資料取得等基金に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百万円を新たに積み立てた。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・感染症対策経費に充当するため、新型コロナウイルス感染症対策基金を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百万円取り崩したほか、寄附者が指定した事業に充当するため、ふるさと基金を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・基金の使途に基づき活用していく。不測の事態に備えるため、基金の大部分を占める財政調整基金の残高の増加に努める。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・豊橋市未来産業支援基金：新たに求められる地域経済の実現を図る事業を実施することにより、市民生活及び事業活動を支援する。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・豊橋市公共施設等整備基金：公共施設等の円滑かつ効率的な更新、保全等の整備に要する経費の財源に充てる。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・星野眞吾・高畑郁子美術振興基金：絵画の創作活動の奨励、顕彰等美術の振興を図る。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・豊橋市福祉振興基金：社会福祉活動の推進を図る。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豊橋市高齢者福祉・医療振興基金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高齢者の福祉の増進及び保健医療の向上を図る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・豊橋市公共施設等整備基金：土地売却収入等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・豊橋市野依小学校等環境整備基金：令和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年度新たに基金を設置し、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・豊橋市新型コロナウイルス感染症対策基金：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感染症対策経費に充当するため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・豊橋市美術博物館資料取得等基金：新たに基金を設置し、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・ふるさと基金：寄附者指定の事業充当のため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75</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百万円を取り崩し、寄附金等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・豊橋市公共施設等整備基金は土地売却収入等の積み立てにより増加する見込み。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・豊橋市森林環境譲与税基金、豊橋市未来産業支援基金は事業実施の取り崩しにより減少する見込み。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・豊橋市新型コロナウイルス感染症対策基金は令和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年度末現在高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となり、積み立て、取り崩しともに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・当初予算では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百万円を取り崩す予定であったが、前年度からの繰越金の活用により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・剰余金処分により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年度から５か年を計画期間とする行財政改革プラン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2021-2025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に掲げる、平常時において財政調整基金に過度に頼らないメリハリのある財政構造への転換と安定した自主財源の確保や事業の選択と重点化により、令和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・地方債償還のため、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・引き続き、財源対策債等の地方債償還に活用していく。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4992" y="413825"/>
          <a:ext cx="11502194" cy="62444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07929" y="401125"/>
          <a:ext cx="3557563"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33329" y="426525"/>
          <a:ext cx="3513113"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358729" y="451925"/>
          <a:ext cx="3475599" cy="449287"/>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769199" y="401125"/>
          <a:ext cx="2425016"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794599" y="426525"/>
          <a:ext cx="2380566"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19999" y="451925"/>
          <a:ext cx="2323416" cy="449287"/>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9558" y="1188036"/>
          <a:ext cx="8736134" cy="1732573"/>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3955" y="1219786"/>
          <a:ext cx="1259547"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89638" y="1219786"/>
          <a:ext cx="1138116"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370,761
351,213
262.00
143,690,763
138,054,233
4,155,479
74,462,303
99,290,284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85685" y="1219786"/>
          <a:ext cx="1386547"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72232" y="1238836"/>
          <a:ext cx="1835639" cy="100017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07871" y="1238836"/>
          <a:ext cx="1152183" cy="100017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23554" y="1238836"/>
          <a:ext cx="576091" cy="100017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72232" y="2063848"/>
          <a:ext cx="1835639"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71371" y="2063848"/>
          <a:ext cx="3114821"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17356" y="1188036"/>
          <a:ext cx="1297647" cy="1127174"/>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32670" y="1251536"/>
          <a:ext cx="115218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32670" y="1515598"/>
          <a:ext cx="1152183"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32670" y="1840523"/>
          <a:ext cx="1152183" cy="62444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93556" y="1340436"/>
          <a:ext cx="15181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76106" y="1815123"/>
          <a:ext cx="0" cy="1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93556" y="1815123"/>
          <a:ext cx="15181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76106" y="2047973"/>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93556" y="2190848"/>
          <a:ext cx="15181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28481" y="1289636"/>
          <a:ext cx="81964"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28481" y="1551061"/>
          <a:ext cx="8196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3092" y="2965059"/>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3092" y="3213784"/>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3092" y="3465146"/>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3092" y="3713871"/>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3092" y="3965233"/>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3092" y="421659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3092" y="446532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3092" y="4940007"/>
          <a:ext cx="4608732" cy="312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19798" y="5296682"/>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81572" y="5271282"/>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55688" y="5191369"/>
          <a:ext cx="1386547"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55688" y="5379232"/>
          <a:ext cx="1386547"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49598" y="5191369"/>
          <a:ext cx="1152184"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49598" y="5379232"/>
          <a:ext cx="1152184"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72645" y="5191369"/>
          <a:ext cx="1152183"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72645" y="5379232"/>
          <a:ext cx="115218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3092" y="5691456"/>
          <a:ext cx="4608732" cy="2376072"/>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82688" y="5691456"/>
          <a:ext cx="5463051" cy="23760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82688" y="5691456"/>
          <a:ext cx="3442481"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90052" y="6003681"/>
          <a:ext cx="5234255" cy="200034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令和４年度の単年度指数（</a:t>
          </a:r>
          <a:r>
            <a:rPr kumimoji="1" lang="en-US" altLang="ja-JP" sz="1300">
              <a:latin typeface="ＭＳ Ｐゴシック" panose="020B0600070205080204" pitchFamily="50" charset="-128"/>
              <a:ea typeface="ＭＳ Ｐゴシック" panose="020B0600070205080204" pitchFamily="50" charset="-128"/>
            </a:rPr>
            <a:t>0.983</a:t>
          </a:r>
          <a:r>
            <a:rPr kumimoji="1" lang="ja-JP" altLang="en-US" sz="1300">
              <a:latin typeface="ＭＳ Ｐゴシック" panose="020B0600070205080204" pitchFamily="50" charset="-128"/>
              <a:ea typeface="ＭＳ Ｐゴシック" panose="020B0600070205080204" pitchFamily="50" charset="-128"/>
            </a:rPr>
            <a:t>）は、交付税算定における生活保護費や高齢者保健福祉費の増加により基準財政需要額が増加したものの、法人市民税や固定資産税など市税における基準財政収入額が増加したことで、前年度（</a:t>
          </a:r>
          <a:r>
            <a:rPr kumimoji="1" lang="en-US" altLang="ja-JP" sz="1300">
              <a:latin typeface="ＭＳ Ｐゴシック" panose="020B0600070205080204" pitchFamily="50" charset="-128"/>
              <a:ea typeface="ＭＳ Ｐゴシック" panose="020B0600070205080204" pitchFamily="50" charset="-128"/>
            </a:rPr>
            <a:t>0.974</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0.009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本市の財政力指数は、類似団体の平均を上回っており、今後も自主財源の確保などにより安定した財源基盤の確保に努める。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3092" y="8067528"/>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92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3092" y="7728089"/>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8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3092" y="7388651"/>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3092" y="7049212"/>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9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3092" y="6709773"/>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7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3092" y="6370333"/>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3092" y="6030895"/>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89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03092" y="5691456"/>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55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03092" y="5691456"/>
          <a:ext cx="4608732" cy="2376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501368" y="6183379"/>
          <a:ext cx="0" cy="14094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70632" y="756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12468" y="7592842"/>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70632" y="59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412468" y="6183379"/>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143328</xdr:rowOff>
    </xdr:from>
    <xdr:to>
      <xdr:col>23</xdr:col>
      <xdr:colOff>133350</xdr:colOff>
      <xdr:row>39</xdr:row>
      <xdr:rowOff>143328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41713" y="6727008"/>
          <a:ext cx="75965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70632" y="700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50568" y="703288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143328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931258" y="6709773"/>
          <a:ext cx="810455"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690913" y="703288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399985" y="7116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143328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120802" y="6709773"/>
          <a:ext cx="810456"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80458" y="699841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89530" y="708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143328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329983" y="6727008"/>
          <a:ext cx="79081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89638" y="6998412"/>
          <a:ext cx="81964"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79075" y="708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79183" y="6998412"/>
          <a:ext cx="81964"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68619" y="708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305105" y="80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45449" y="80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34994" y="80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24538" y="80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33719" y="80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92528</xdr:rowOff>
    </xdr:from>
    <xdr:to>
      <xdr:col>23</xdr:col>
      <xdr:colOff>184150</xdr:colOff>
      <xdr:row>40</xdr:row>
      <xdr:rowOff>22678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50568" y="667620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109055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70632" y="652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690913" y="667620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399985" y="6447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80458" y="665897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89530" y="643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89638" y="6676208"/>
          <a:ext cx="81964"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79075" y="644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92528</xdr:rowOff>
    </xdr:from>
    <xdr:to>
      <xdr:col>7</xdr:col>
      <xdr:colOff>31750</xdr:colOff>
      <xdr:row>40</xdr:row>
      <xdr:rowOff>22678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79183" y="6676208"/>
          <a:ext cx="81964"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32855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68619" y="644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03092" y="8691978"/>
          <a:ext cx="4608732" cy="3122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36441" y="9048652"/>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64928" y="9023252"/>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55688" y="8943340"/>
          <a:ext cx="1386547"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55688" y="9128565"/>
          <a:ext cx="1386547"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49598" y="8943340"/>
          <a:ext cx="1152184"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49598" y="9128565"/>
          <a:ext cx="1152184"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72645" y="8943340"/>
          <a:ext cx="1152183"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72645" y="9128565"/>
          <a:ext cx="115218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03092" y="9443427"/>
          <a:ext cx="4608732" cy="2373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82688" y="9443427"/>
          <a:ext cx="5463051" cy="2373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82688" y="9443427"/>
          <a:ext cx="3442481"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590052" y="9755652"/>
          <a:ext cx="5234255" cy="200034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令和４年度の経常収支比率は、市税など経常一般財源収入が増加したものの、物件費や公債費などで経常経費充当一般財源が増加したことから、前年度と比較して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今後、事業効果を重視した事業選択と重点化を推進することで経常経費の見直しを図り、財政構造が硬直しないよう留意する。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4992" y="925556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3092" y="11816862"/>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67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3092" y="11342175"/>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0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3092" y="10867488"/>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7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3092" y="10392801"/>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3092" y="9918114"/>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7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3092" y="9443427"/>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30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3092" y="9443427"/>
          <a:ext cx="4608732" cy="2373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01368" y="9968562"/>
          <a:ext cx="0" cy="1332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70632" y="1127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12468" y="11301378"/>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70632" y="971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12468" y="9968562"/>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34544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741713" y="10734997"/>
          <a:ext cx="759655" cy="10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70632" y="1088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50568" y="1091320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63</xdr:row>
      <xdr:rowOff>119126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931258" y="10734997"/>
          <a:ext cx="810455"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690913" y="10756587"/>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399985" y="10840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120802" y="10754301"/>
          <a:ext cx="810456"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0458" y="10946990"/>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89530" y="110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162560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329983" y="10739823"/>
          <a:ext cx="790819"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89638" y="10951816"/>
          <a:ext cx="81964"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79075" y="1103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79183" y="10922860"/>
          <a:ext cx="81964"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68619" y="1100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05105" y="1181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45449" y="1181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34994" y="1181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24538" y="1181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3719" y="1181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50568" y="10790369"/>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70632" y="1063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690913" y="106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399985" y="10458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0458" y="107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89530" y="1047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89638" y="10746935"/>
          <a:ext cx="81964"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79075" y="1051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79183" y="10689023"/>
          <a:ext cx="8196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165625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8619" y="1046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3092" y="12443948"/>
          <a:ext cx="4608732" cy="312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4795" y="12800623"/>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76210" y="12775223"/>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55688" y="12692673"/>
          <a:ext cx="1386547"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55688" y="12880535"/>
          <a:ext cx="1386547" cy="251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49598" y="12692673"/>
          <a:ext cx="1152184"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49598" y="12880535"/>
          <a:ext cx="1152184" cy="251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72645" y="12692673"/>
          <a:ext cx="115218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72645" y="12880535"/>
          <a:ext cx="1152183" cy="251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3092" y="13192760"/>
          <a:ext cx="4608732" cy="2376072"/>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82688" y="13192760"/>
          <a:ext cx="5463051" cy="23760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82688" y="13192760"/>
          <a:ext cx="3442481"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590052" y="13504985"/>
          <a:ext cx="5234255" cy="200298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令和４年度の人件費（退職手当を除き、事業費支弁人件費含む）は、選挙関連事務やマイナンバー関連事務に伴う時間外勤務手当の増などにより約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千万円増加した。また、物件費については、新たに曙学校給食センターが供用開始したことに伴う学校給食センター運営事業費などの増により、前年度と比較して約</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億円増加した。人口一人当たりでは</a:t>
          </a:r>
          <a:r>
            <a:rPr kumimoji="1" lang="en-US" altLang="ja-JP" sz="1300">
              <a:latin typeface="ＭＳ Ｐゴシック" panose="020B0600070205080204" pitchFamily="50" charset="-128"/>
              <a:ea typeface="ＭＳ Ｐゴシック" panose="020B0600070205080204" pitchFamily="50" charset="-128"/>
            </a:rPr>
            <a:t>3,635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113,088</a:t>
          </a:r>
          <a:r>
            <a:rPr kumimoji="1" lang="ja-JP" altLang="en-US" sz="1300">
              <a:latin typeface="ＭＳ Ｐゴシック" panose="020B0600070205080204" pitchFamily="50" charset="-128"/>
              <a:ea typeface="ＭＳ Ｐゴシック" panose="020B0600070205080204" pitchFamily="50" charset="-128"/>
            </a:rPr>
            <a:t>円となっており、類似団体内の順位は上位に位置している。</a:t>
          </a:r>
        </a:p>
        <a:p>
          <a:r>
            <a:rPr kumimoji="1" lang="ja-JP" altLang="en-US" sz="1300">
              <a:latin typeface="ＭＳ Ｐゴシック" panose="020B0600070205080204" pitchFamily="50" charset="-128"/>
              <a:ea typeface="ＭＳ Ｐゴシック" panose="020B0600070205080204" pitchFamily="50" charset="-128"/>
            </a:rPr>
            <a:t>今後も人件費や物件費等の消費的経費について、引き続き節減に努める。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4992" y="1300489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3092" y="15568832"/>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42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3092" y="15174579"/>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3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3092" y="14777687"/>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3092" y="14380796"/>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4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3092" y="13986543"/>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4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3092" y="13589651"/>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4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3092" y="13192760"/>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05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3092" y="13192760"/>
          <a:ext cx="4608732" cy="2376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01368" y="13622669"/>
          <a:ext cx="0" cy="1327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70632" y="1492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12468" y="14949972"/>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70632" y="133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12468" y="13622669"/>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103301</xdr:rowOff>
    </xdr:from>
    <xdr:to>
      <xdr:col>23</xdr:col>
      <xdr:colOff>133350</xdr:colOff>
      <xdr:row>82</xdr:row>
      <xdr:rowOff>4944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41713" y="13777098"/>
          <a:ext cx="759655" cy="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70632" y="14147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50568" y="1417543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70002</xdr:rowOff>
    </xdr:from>
    <xdr:to>
      <xdr:col>19</xdr:col>
      <xdr:colOff>133350</xdr:colOff>
      <xdr:row>81</xdr:row>
      <xdr:rowOff>103301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31258" y="13743799"/>
          <a:ext cx="810455"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690913" y="1408164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399985" y="1416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68661</xdr:rowOff>
    </xdr:from>
    <xdr:to>
      <xdr:col>15</xdr:col>
      <xdr:colOff>82550</xdr:colOff>
      <xdr:row>81</xdr:row>
      <xdr:rowOff>70002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0802" y="13573646"/>
          <a:ext cx="810456" cy="17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0458" y="13923396"/>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89530" y="140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19455</xdr:rowOff>
    </xdr:from>
    <xdr:to>
      <xdr:col>11</xdr:col>
      <xdr:colOff>31750</xdr:colOff>
      <xdr:row>80</xdr:row>
      <xdr:rowOff>68661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329983" y="13524440"/>
          <a:ext cx="790819"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89638" y="13762452"/>
          <a:ext cx="81964"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79075" y="1384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79183" y="13710754"/>
          <a:ext cx="8196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68619" y="1379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05105" y="155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45449" y="155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34994" y="155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24538" y="155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3719" y="155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125594</xdr:rowOff>
    </xdr:from>
    <xdr:to>
      <xdr:col>23</xdr:col>
      <xdr:colOff>184150</xdr:colOff>
      <xdr:row>82</xdr:row>
      <xdr:rowOff>55744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50568" y="13799391"/>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142121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70632" y="136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52501</xdr:rowOff>
    </xdr:from>
    <xdr:to>
      <xdr:col>19</xdr:col>
      <xdr:colOff>184150</xdr:colOff>
      <xdr:row>81</xdr:row>
      <xdr:rowOff>154101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690913" y="1372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164278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399985" y="1350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19202</xdr:rowOff>
    </xdr:from>
    <xdr:to>
      <xdr:col>15</xdr:col>
      <xdr:colOff>133350</xdr:colOff>
      <xdr:row>81</xdr:row>
      <xdr:rowOff>120802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0458" y="1369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130979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89530" y="1346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17861</xdr:rowOff>
    </xdr:from>
    <xdr:to>
      <xdr:col>11</xdr:col>
      <xdr:colOff>82550</xdr:colOff>
      <xdr:row>80</xdr:row>
      <xdr:rowOff>119461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89638" y="13522846"/>
          <a:ext cx="8196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129638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79075" y="132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140105</xdr:rowOff>
    </xdr:from>
    <xdr:to>
      <xdr:col>7</xdr:col>
      <xdr:colOff>31750</xdr:colOff>
      <xdr:row>80</xdr:row>
      <xdr:rowOff>70255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79183" y="13476277"/>
          <a:ext cx="81964"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80432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68619" y="132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29195" y="12443948"/>
          <a:ext cx="4608732" cy="312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374747" y="12800623"/>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998466" y="12775223"/>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01427" y="12692673"/>
          <a:ext cx="1366911"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01427" y="12880535"/>
          <a:ext cx="1366911" cy="251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795338" y="12692673"/>
          <a:ext cx="115218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795338" y="12880535"/>
          <a:ext cx="1152183" cy="251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18385" y="12692673"/>
          <a:ext cx="115218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18385" y="12880535"/>
          <a:ext cx="1152183" cy="251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29195" y="13192760"/>
          <a:ext cx="4608732" cy="2376072"/>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08791" y="13192760"/>
          <a:ext cx="5463051" cy="23760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08791" y="13192760"/>
          <a:ext cx="345654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21723" y="13504985"/>
          <a:ext cx="5242755" cy="200298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令和４年４月１日におけるラスパイレス指数は、前年度から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ポイント減少し、団体内では中位に位置している。</a:t>
          </a:r>
        </a:p>
        <a:p>
          <a:r>
            <a:rPr kumimoji="1" lang="ja-JP" altLang="en-US" sz="1300">
              <a:latin typeface="ＭＳ Ｐゴシック" panose="020B0600070205080204" pitchFamily="50" charset="-128"/>
              <a:ea typeface="ＭＳ Ｐゴシック" panose="020B0600070205080204" pitchFamily="50" charset="-128"/>
            </a:rPr>
            <a:t>今後も引き続き適正な給与水準の確保に努め、総人件費の抑制を図る。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29195" y="15568832"/>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45739" y="1542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29195" y="15229394"/>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45739" y="1508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29195" y="14889954"/>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45739" y="1475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29195" y="14550515"/>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45739" y="1441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29195" y="14211077"/>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45739" y="140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29195" y="13871638"/>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45739" y="1373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29195" y="13532199"/>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45739" y="1339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29195" y="13192760"/>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45739" y="1305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1629195" y="13192760"/>
          <a:ext cx="4608732" cy="2376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427472" y="13549435"/>
          <a:ext cx="0" cy="1561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5516372" y="1508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358208" y="15111381"/>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5516372" y="1329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358208" y="13549435"/>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85</xdr:row>
      <xdr:rowOff>100693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667816" y="14228313"/>
          <a:ext cx="759656" cy="2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5516372" y="1437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382240" y="14398939"/>
          <a:ext cx="960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100693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862929" y="14449739"/>
          <a:ext cx="80488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622584" y="14450646"/>
          <a:ext cx="96032"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326088" y="1453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32657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066542" y="14449739"/>
          <a:ext cx="796387" cy="10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826197" y="14485117"/>
          <a:ext cx="81964"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515633" y="1456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2256086" y="14501446"/>
          <a:ext cx="810456" cy="4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015742" y="14502353"/>
          <a:ext cx="87532"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724814" y="1427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2205286" y="145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1914358" y="1462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231208" y="155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471552" y="155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673699" y="155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870278" y="155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059822" y="155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382240" y="14180151"/>
          <a:ext cx="960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5516372" y="1402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622584" y="14398939"/>
          <a:ext cx="9603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326088" y="1417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826197" y="14398939"/>
          <a:ext cx="8196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15633" y="141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015742" y="14502353"/>
          <a:ext cx="875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724814" y="1458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2205286" y="1445064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1914358" y="142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1629195" y="8691978"/>
          <a:ext cx="4608732" cy="3122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109224" y="9048652"/>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263987" y="9023252"/>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01427" y="8943340"/>
          <a:ext cx="1366911"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301427" y="9128565"/>
          <a:ext cx="1366911"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795338" y="8943340"/>
          <a:ext cx="1152183"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795338" y="9128565"/>
          <a:ext cx="115218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18385" y="8943340"/>
          <a:ext cx="1152183"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118385" y="9128565"/>
          <a:ext cx="115218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1629195" y="9443427"/>
          <a:ext cx="4608732" cy="2373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08791" y="9443427"/>
          <a:ext cx="5463051" cy="2373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6408791" y="9443427"/>
          <a:ext cx="345654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6521723" y="9755652"/>
          <a:ext cx="5242755" cy="200034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基幹系システム標準化や定年延長を見据えた業務執行体制の整備等、多様化する行政課題に対応した結果、令和４年４月１日における人口千人当たりの職員数は</a:t>
          </a:r>
          <a:r>
            <a:rPr kumimoji="1" lang="en-US" altLang="ja-JP" sz="1300">
              <a:latin typeface="ＭＳ Ｐゴシック" panose="020B0600070205080204" pitchFamily="50" charset="-128"/>
              <a:ea typeface="ＭＳ Ｐゴシック" panose="020B0600070205080204" pitchFamily="50" charset="-128"/>
            </a:rPr>
            <a:t>5.86</a:t>
          </a:r>
          <a:r>
            <a:rPr kumimoji="1" lang="ja-JP" altLang="en-US" sz="1300">
              <a:latin typeface="ＭＳ Ｐゴシック" panose="020B0600070205080204" pitchFamily="50" charset="-128"/>
              <a:ea typeface="ＭＳ Ｐゴシック" panose="020B0600070205080204" pitchFamily="50" charset="-128"/>
            </a:rPr>
            <a:t>人となり、前年度と比較して</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人増加したものの、類似団体内での順位は上位に位置している。</a:t>
          </a:r>
        </a:p>
        <a:p>
          <a:r>
            <a:rPr kumimoji="1" lang="ja-JP" altLang="en-US" sz="1300">
              <a:latin typeface="ＭＳ Ｐゴシック" panose="020B0600070205080204" pitchFamily="50" charset="-128"/>
              <a:ea typeface="ＭＳ Ｐゴシック" panose="020B0600070205080204" pitchFamily="50" charset="-128"/>
            </a:rPr>
            <a:t>今後も、安全・安心なまちづくりの推進や市民サービスの向上のため必要な人員は確保しながらも、徹底した業務の見直しを継続し、引き続き定員の適正化を図る。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591095" y="92555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29195" y="11816862"/>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45739" y="1167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29195" y="11422608"/>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45739" y="1128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29195" y="11025717"/>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45739" y="1088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29195" y="10631463"/>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45739" y="1048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29195" y="10234571"/>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45739" y="1009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29195" y="9837681"/>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45739" y="969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29195" y="9443427"/>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45739" y="930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29195" y="9443427"/>
          <a:ext cx="4608732" cy="2373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27472" y="9784015"/>
          <a:ext cx="0" cy="1542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16372" y="113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358208" y="11326088"/>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16372" y="95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358208" y="9784015"/>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17356</xdr:rowOff>
    </xdr:from>
    <xdr:to>
      <xdr:col>81</xdr:col>
      <xdr:colOff>44450</xdr:colOff>
      <xdr:row>60</xdr:row>
      <xdr:rowOff>49530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667816" y="10146094"/>
          <a:ext cx="759656"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16372" y="10338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382240" y="10366131"/>
          <a:ext cx="960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17356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862929" y="10130008"/>
          <a:ext cx="804887"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22584" y="10346022"/>
          <a:ext cx="960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26088" y="1043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144569</xdr:rowOff>
    </xdr:from>
    <xdr:to>
      <xdr:col>72</xdr:col>
      <xdr:colOff>203200</xdr:colOff>
      <xdr:row>60</xdr:row>
      <xdr:rowOff>1270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066542" y="10104495"/>
          <a:ext cx="796387" cy="2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26197" y="10329936"/>
          <a:ext cx="8196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15633" y="1041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136525</xdr:rowOff>
    </xdr:from>
    <xdr:to>
      <xdr:col>68</xdr:col>
      <xdr:colOff>152400</xdr:colOff>
      <xdr:row>59</xdr:row>
      <xdr:rowOff>144569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2256086" y="10096451"/>
          <a:ext cx="810456"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15742" y="10309828"/>
          <a:ext cx="875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24814" y="103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05286" y="10284313"/>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14358" y="1036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31208" y="1181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471552" y="1181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673699" y="1181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870278" y="1181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59822" y="1181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382240" y="10130106"/>
          <a:ext cx="960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16372" y="997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138006</xdr:rowOff>
    </xdr:from>
    <xdr:to>
      <xdr:col>77</xdr:col>
      <xdr:colOff>95250</xdr:colOff>
      <xdr:row>60</xdr:row>
      <xdr:rowOff>68156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22584" y="10097932"/>
          <a:ext cx="960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26088" y="986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26197" y="10081846"/>
          <a:ext cx="81964"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15633" y="98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93769</xdr:rowOff>
    </xdr:from>
    <xdr:to>
      <xdr:col>68</xdr:col>
      <xdr:colOff>203200</xdr:colOff>
      <xdr:row>60</xdr:row>
      <xdr:rowOff>23919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15742" y="10053695"/>
          <a:ext cx="875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34096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24814" y="982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85725</xdr:rowOff>
    </xdr:from>
    <xdr:to>
      <xdr:col>64</xdr:col>
      <xdr:colOff>152400</xdr:colOff>
      <xdr:row>60</xdr:row>
      <xdr:rowOff>15875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05286" y="10045651"/>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26052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14358" y="98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29195" y="4940007"/>
          <a:ext cx="4608732" cy="312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398824" y="5296682"/>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974387" y="5271282"/>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01427" y="5191369"/>
          <a:ext cx="1366911"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01427" y="5379232"/>
          <a:ext cx="1366911"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795338" y="5191369"/>
          <a:ext cx="1152183"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795338" y="5379232"/>
          <a:ext cx="115218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18385" y="5191369"/>
          <a:ext cx="1152183"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18385" y="5379232"/>
          <a:ext cx="115218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29195" y="5691456"/>
          <a:ext cx="4608732" cy="2376072"/>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08791" y="5691456"/>
          <a:ext cx="5463051" cy="23760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08791" y="5691456"/>
          <a:ext cx="345654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21723" y="6003681"/>
          <a:ext cx="5242755" cy="200034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令和４年度は公債費、公債費に準ずる債務負担行為の増加に加え、控除される元利償還金等に係る交付税算入額が減少した。これにより、実質公費比率（３か年平均）は前年度と比較して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類似団体と比較して下回っているが、将来負担を見据えて計画的な地方債借入を行うことで公債費負担のさらなる軽減を図る。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591095" y="550359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29195" y="8067528"/>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45739" y="792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29195" y="7728089"/>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45739" y="758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29195" y="7388651"/>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45739" y="724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29195" y="7049212"/>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45739" y="69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29195" y="6709773"/>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45739" y="657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29195" y="6370333"/>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45739" y="623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29195" y="6030895"/>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629195" y="5691456"/>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629195" y="5691456"/>
          <a:ext cx="4608732" cy="2376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427472" y="6223595"/>
          <a:ext cx="0" cy="1582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516372" y="777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358208" y="7805885"/>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516372" y="59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358208" y="6223595"/>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115509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667816" y="6799059"/>
          <a:ext cx="759656"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516372" y="6881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382240" y="6909125"/>
          <a:ext cx="96032"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46567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862929" y="6799059"/>
          <a:ext cx="80488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622584" y="6909125"/>
          <a:ext cx="96032"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326088" y="6992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46567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066542" y="6787568"/>
          <a:ext cx="796387"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826197" y="6929470"/>
          <a:ext cx="8196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515633" y="701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40</xdr:row>
      <xdr:rowOff>46567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2256086" y="6787568"/>
          <a:ext cx="810456"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015742" y="6963940"/>
          <a:ext cx="875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724814" y="705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205286" y="698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914358" y="707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231208" y="80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471552" y="80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673699" y="80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870278" y="80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059822" y="80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382240" y="6817201"/>
          <a:ext cx="9603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81236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516372" y="666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622584" y="6750897"/>
          <a:ext cx="960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326088" y="6522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826197" y="6750897"/>
          <a:ext cx="81964"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515633" y="652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015742" y="6739406"/>
          <a:ext cx="875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96053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24814" y="651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205286" y="6750897"/>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914358" y="652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29195" y="1188036"/>
          <a:ext cx="4608732" cy="3148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482180" y="1544711"/>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891031" y="1519311"/>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301427" y="1439398"/>
          <a:ext cx="1366911"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301427" y="1627261"/>
          <a:ext cx="1366911"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795338" y="1439398"/>
          <a:ext cx="1152183"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795338" y="1627261"/>
          <a:ext cx="115218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118385" y="1439398"/>
          <a:ext cx="1152183"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118385" y="1627261"/>
          <a:ext cx="115218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629195" y="1939485"/>
          <a:ext cx="4608732" cy="2376073"/>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408791" y="1939485"/>
          <a:ext cx="5463051" cy="23760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408791" y="1939485"/>
          <a:ext cx="3456549" cy="251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521723" y="2251710"/>
          <a:ext cx="5242755" cy="2000348"/>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充当可能財源等が減少したものの、将来負担額に係る地方債現在高、公営企業会計に対する地方債・借入金残高への繰出見込額及び債務負担行為に基づく支出予定額がそれぞれ減少したことにより、指標の分子全体は減少した。加えて、指標の分母に係る標準財政規模は減少したが、結果として令和４年度の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全国平均や愛知県平均を上回っており、引き続き将来負担を見据えた計画的な地方債の借入を務める。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591095" y="175162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29195" y="4315558"/>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45739" y="417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29195" y="3840871"/>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45739" y="370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29195" y="3366184"/>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45739" y="322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29195" y="2888859"/>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45739" y="274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29195" y="2414172"/>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45739" y="227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29195" y="1939485"/>
          <a:ext cx="4608732"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629195" y="1939485"/>
          <a:ext cx="4608732" cy="237607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427472" y="2414172"/>
          <a:ext cx="0" cy="15292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516372" y="391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358208" y="3943440"/>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16372" y="216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358208" y="2414172"/>
          <a:ext cx="158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147676</xdr:rowOff>
    </xdr:from>
    <xdr:to>
      <xdr:col>81</xdr:col>
      <xdr:colOff>44450</xdr:colOff>
      <xdr:row>16</xdr:row>
      <xdr:rowOff>29312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667816" y="2679861"/>
          <a:ext cx="759656" cy="5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516372" y="2384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382240" y="2536401"/>
          <a:ext cx="960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29312</xdr:rowOff>
    </xdr:from>
    <xdr:to>
      <xdr:col>77</xdr:col>
      <xdr:colOff>44450</xdr:colOff>
      <xdr:row>16</xdr:row>
      <xdr:rowOff>117145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862929" y="2730309"/>
          <a:ext cx="804887"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622584" y="2586592"/>
          <a:ext cx="960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326088" y="2360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117145</xdr:rowOff>
    </xdr:from>
    <xdr:to>
      <xdr:col>72</xdr:col>
      <xdr:colOff>203200</xdr:colOff>
      <xdr:row>17</xdr:row>
      <xdr:rowOff>26772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066542" y="2818142"/>
          <a:ext cx="796387" cy="7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826197" y="2664773"/>
          <a:ext cx="81964"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515633" y="243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18085</xdr:rowOff>
    </xdr:from>
    <xdr:to>
      <xdr:col>68</xdr:col>
      <xdr:colOff>152400</xdr:colOff>
      <xdr:row>17</xdr:row>
      <xdr:rowOff>26772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2256086" y="2887894"/>
          <a:ext cx="810456"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015742" y="2687938"/>
          <a:ext cx="87532"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724814" y="245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2205286" y="268890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914358" y="246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231208" y="431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471552" y="431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673699" y="431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870278" y="431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2059822" y="431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96876</xdr:rowOff>
    </xdr:from>
    <xdr:to>
      <xdr:col>81</xdr:col>
      <xdr:colOff>95250</xdr:colOff>
      <xdr:row>16</xdr:row>
      <xdr:rowOff>27026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382240" y="2629061"/>
          <a:ext cx="960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68953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5516372" y="260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149962</xdr:rowOff>
    </xdr:from>
    <xdr:to>
      <xdr:col>77</xdr:col>
      <xdr:colOff>95250</xdr:colOff>
      <xdr:row>16</xdr:row>
      <xdr:rowOff>80112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622584" y="2682147"/>
          <a:ext cx="960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64889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326088" y="276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66345</xdr:rowOff>
    </xdr:from>
    <xdr:to>
      <xdr:col>73</xdr:col>
      <xdr:colOff>44450</xdr:colOff>
      <xdr:row>16</xdr:row>
      <xdr:rowOff>167945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826197" y="2767342"/>
          <a:ext cx="8196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152722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515633" y="285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147422</xdr:rowOff>
    </xdr:from>
    <xdr:to>
      <xdr:col>68</xdr:col>
      <xdr:colOff>203200</xdr:colOff>
      <xdr:row>17</xdr:row>
      <xdr:rowOff>77572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015742" y="2848419"/>
          <a:ext cx="87532"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62349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2724814" y="293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138735</xdr:rowOff>
    </xdr:from>
    <xdr:to>
      <xdr:col>64</xdr:col>
      <xdr:colOff>152400</xdr:colOff>
      <xdr:row>17</xdr:row>
      <xdr:rowOff>68885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2205286" y="2839732"/>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53662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1914358" y="292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370,761
351,213
262.00
143,690,763
138,054,233
4,155,479
74,462,303
99,290,284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令和４年度の人件費決算額は令和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年度に比べ増加したが、人件費に係る経常収支比率は３年度に比べ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ポイント減少した。類似団体内では中位に位置しているが、今後も引き続き総人件費の抑制に努める。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5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学校給食物資調達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事業費などが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した一方、</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学校給食センター運営事業費</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したため令和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年度における経常的な物件費のうち一般財源は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9,296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万円で、令和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7,205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万円増加した。類似団体内の順位においては下位に位置しているため、さらなる適切な執行に努める。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91621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518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51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40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扶助費に係る経常収支比率は、児童手当給付事業費などが減少した一方、子ども・子育て給付事業費などの増加により令和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年度における経常的な扶助費のうち、一般財源は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3,265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万円で、令和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3,433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万円増加した。類似団体内の順位においては下位に位置しているため、さらなる適切な執行に努める。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96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31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31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114300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令和４年度は、後期高齢者医療特別会計や国民健康保険事業特別会計への繰出金が増加したため、令和３年度と比べ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類似団体内の順位において上位に位置しているが、特別会計における受益者負担の適正化による繰出金の抑制など、さらなる適切な執行に努める。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44450</xdr:rowOff>
    </xdr:from>
    <xdr:to>
      <xdr:col>82</xdr:col>
      <xdr:colOff>107950</xdr:colOff>
      <xdr:row>53</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131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44450</xdr:rowOff>
    </xdr:from>
    <xdr:to>
      <xdr:col>78</xdr:col>
      <xdr:colOff>69850</xdr:colOff>
      <xdr:row>53</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13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44450</xdr:rowOff>
    </xdr:from>
    <xdr:to>
      <xdr:col>73</xdr:col>
      <xdr:colOff>180975</xdr:colOff>
      <xdr:row>53</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13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53</xdr:row>
      <xdr:rowOff>44450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11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165100</xdr:rowOff>
    </xdr:from>
    <xdr:to>
      <xdr:col>78</xdr:col>
      <xdr:colOff>120650</xdr:colOff>
      <xdr:row>53</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165100</xdr:rowOff>
    </xdr:from>
    <xdr:to>
      <xdr:col>69</xdr:col>
      <xdr:colOff>142875</xdr:colOff>
      <xdr:row>53</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補助費等に係る経常収支比率は、展覧会事業費などが減少した一方、下水道事業会計繰出金などの増加により令和３年度に比べ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ポイント上昇した。令和４年度における経常的な補助費等のうち、一般財源は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万円で、令和３年度と比べ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9,466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類似団体内の順位においては下位に位置しているため、補助金等の支出について整理・合理化に努める。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36</xdr:row>
      <xdr:rowOff>134620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68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142240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55897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132097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6367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公債費に係る経常収支比率は、学校教育施設等整備事業債</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や社会福祉施設整備事業債な</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どの償還額</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年度における公債費のうち、一般財源は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6,182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万円で、令和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6,334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万円増加した。類似団体内の順位でも比較的上位に位置しており、今後も将来負担を見据えた計画的な地方債の借入を行うことで公債費負担の抑制に努める。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9971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0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27939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令和４年度は、人件費が減少した一方、物件費や補助費等が増加したため、公債費を除く経常経費の合計については令和３年度と比べ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類似団体内の平均値と同程度となったが、すべての費用についてさらなる適切な執行に努める。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77</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0807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77</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21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138430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76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72898</xdr:rowOff>
    </xdr:from>
    <xdr:to>
      <xdr:col>29</xdr:col>
      <xdr:colOff>127000</xdr:colOff>
      <xdr:row>18</xdr:row>
      <xdr:rowOff>98120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06623"/>
          <a:ext cx="647700" cy="25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98120</xdr:rowOff>
    </xdr:from>
    <xdr:to>
      <xdr:col>26</xdr:col>
      <xdr:colOff>50800</xdr:colOff>
      <xdr:row>18</xdr:row>
      <xdr:rowOff>121247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1845"/>
          <a:ext cx="698500" cy="23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121247</xdr:rowOff>
    </xdr:from>
    <xdr:to>
      <xdr:col>22</xdr:col>
      <xdr:colOff>114300</xdr:colOff>
      <xdr:row>18</xdr:row>
      <xdr:rowOff>170624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4972"/>
          <a:ext cx="698500" cy="49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170624</xdr:rowOff>
    </xdr:from>
    <xdr:to>
      <xdr:col>18</xdr:col>
      <xdr:colOff>177800</xdr:colOff>
      <xdr:row>19</xdr:row>
      <xdr:rowOff>23139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4349"/>
          <a:ext cx="698500" cy="2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22098</xdr:rowOff>
    </xdr:from>
    <xdr:to>
      <xdr:col>29</xdr:col>
      <xdr:colOff>177800</xdr:colOff>
      <xdr:row>18</xdr:row>
      <xdr:rowOff>123698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5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165625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47320</xdr:rowOff>
    </xdr:from>
    <xdr:to>
      <xdr:col>26</xdr:col>
      <xdr:colOff>101600</xdr:colOff>
      <xdr:row>18</xdr:row>
      <xdr:rowOff>148920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133697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70447</xdr:rowOff>
    </xdr:from>
    <xdr:to>
      <xdr:col>22</xdr:col>
      <xdr:colOff>165100</xdr:colOff>
      <xdr:row>19</xdr:row>
      <xdr:rowOff>597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4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156824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119824</xdr:rowOff>
    </xdr:from>
    <xdr:to>
      <xdr:col>19</xdr:col>
      <xdr:colOff>38100</xdr:colOff>
      <xdr:row>19</xdr:row>
      <xdr:rowOff>49974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34751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143789</xdr:rowOff>
    </xdr:from>
    <xdr:to>
      <xdr:col>15</xdr:col>
      <xdr:colOff>101600</xdr:colOff>
      <xdr:row>19</xdr:row>
      <xdr:rowOff>73939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77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58716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6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197028</xdr:rowOff>
    </xdr:from>
    <xdr:to>
      <xdr:col>29</xdr:col>
      <xdr:colOff>127000</xdr:colOff>
      <xdr:row>35</xdr:row>
      <xdr:rowOff>276695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07378"/>
          <a:ext cx="647700" cy="7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276695</xdr:rowOff>
    </xdr:from>
    <xdr:to>
      <xdr:col>26</xdr:col>
      <xdr:colOff>50800</xdr:colOff>
      <xdr:row>35</xdr:row>
      <xdr:rowOff>309652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87045"/>
          <a:ext cx="698500" cy="32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309652</xdr:rowOff>
    </xdr:from>
    <xdr:to>
      <xdr:col>22</xdr:col>
      <xdr:colOff>114300</xdr:colOff>
      <xdr:row>35</xdr:row>
      <xdr:rowOff>323100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20002"/>
          <a:ext cx="698500" cy="1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308661</xdr:rowOff>
    </xdr:from>
    <xdr:to>
      <xdr:col>18</xdr:col>
      <xdr:colOff>177800</xdr:colOff>
      <xdr:row>35</xdr:row>
      <xdr:rowOff>323100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19011"/>
          <a:ext cx="698500" cy="1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146228</xdr:rowOff>
    </xdr:from>
    <xdr:to>
      <xdr:col>29</xdr:col>
      <xdr:colOff>177800</xdr:colOff>
      <xdr:row>35</xdr:row>
      <xdr:rowOff>247828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5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118305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2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225895</xdr:rowOff>
    </xdr:from>
    <xdr:to>
      <xdr:col>26</xdr:col>
      <xdr:colOff>101600</xdr:colOff>
      <xdr:row>35</xdr:row>
      <xdr:rowOff>327495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312272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22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258852</xdr:rowOff>
    </xdr:from>
    <xdr:to>
      <xdr:col>22</xdr:col>
      <xdr:colOff>165100</xdr:colOff>
      <xdr:row>36</xdr:row>
      <xdr:rowOff>17552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2329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5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272300</xdr:rowOff>
    </xdr:from>
    <xdr:to>
      <xdr:col>19</xdr:col>
      <xdr:colOff>38100</xdr:colOff>
      <xdr:row>36</xdr:row>
      <xdr:rowOff>31000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8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15777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257861</xdr:rowOff>
    </xdr:from>
    <xdr:to>
      <xdr:col>15</xdr:col>
      <xdr:colOff>101600</xdr:colOff>
      <xdr:row>36</xdr:row>
      <xdr:rowOff>16561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5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370,761
351,213
262.00
143,690,763
138,054,233
4,155,479
74,462,303
99,290,284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73210</xdr:rowOff>
    </xdr:from>
    <xdr:to>
      <xdr:col>24</xdr:col>
      <xdr:colOff>63500</xdr:colOff>
      <xdr:row>36</xdr:row>
      <xdr:rowOff>98748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5410"/>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91988</xdr:rowOff>
    </xdr:from>
    <xdr:to>
      <xdr:col>19</xdr:col>
      <xdr:colOff>177800</xdr:colOff>
      <xdr:row>36</xdr:row>
      <xdr:rowOff>98748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64188"/>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91988</xdr:rowOff>
    </xdr:from>
    <xdr:to>
      <xdr:col>15</xdr:col>
      <xdr:colOff>50800</xdr:colOff>
      <xdr:row>36</xdr:row>
      <xdr:rowOff>150150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64188"/>
          <a:ext cx="889000" cy="5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150150</xdr:rowOff>
    </xdr:from>
    <xdr:to>
      <xdr:col>10</xdr:col>
      <xdr:colOff>114300</xdr:colOff>
      <xdr:row>36</xdr:row>
      <xdr:rowOff>169908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22350"/>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22410</xdr:rowOff>
    </xdr:from>
    <xdr:to>
      <xdr:col>24</xdr:col>
      <xdr:colOff>114300</xdr:colOff>
      <xdr:row>36</xdr:row>
      <xdr:rowOff>124010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47948</xdr:rowOff>
    </xdr:from>
    <xdr:to>
      <xdr:col>20</xdr:col>
      <xdr:colOff>38100</xdr:colOff>
      <xdr:row>36</xdr:row>
      <xdr:rowOff>149548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140675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41188</xdr:rowOff>
    </xdr:from>
    <xdr:to>
      <xdr:col>15</xdr:col>
      <xdr:colOff>101600</xdr:colOff>
      <xdr:row>36</xdr:row>
      <xdr:rowOff>142788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133915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0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99350</xdr:rowOff>
    </xdr:from>
    <xdr:to>
      <xdr:col>10</xdr:col>
      <xdr:colOff>165100</xdr:colOff>
      <xdr:row>37</xdr:row>
      <xdr:rowOff>29500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20627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119108</xdr:rowOff>
    </xdr:from>
    <xdr:to>
      <xdr:col>6</xdr:col>
      <xdr:colOff>38100</xdr:colOff>
      <xdr:row>37</xdr:row>
      <xdr:rowOff>49258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40385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21644</xdr:rowOff>
    </xdr:from>
    <xdr:to>
      <xdr:col>24</xdr:col>
      <xdr:colOff>63500</xdr:colOff>
      <xdr:row>56</xdr:row>
      <xdr:rowOff>121183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22844"/>
          <a:ext cx="838200" cy="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121183</xdr:rowOff>
    </xdr:from>
    <xdr:to>
      <xdr:col>19</xdr:col>
      <xdr:colOff>177800</xdr:colOff>
      <xdr:row>56</xdr:row>
      <xdr:rowOff>159915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22383"/>
          <a:ext cx="8890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159915</xdr:rowOff>
    </xdr:from>
    <xdr:to>
      <xdr:col>15</xdr:col>
      <xdr:colOff>50800</xdr:colOff>
      <xdr:row>58</xdr:row>
      <xdr:rowOff>23082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61115"/>
          <a:ext cx="889000" cy="20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23082</xdr:rowOff>
    </xdr:from>
    <xdr:to>
      <xdr:col>10</xdr:col>
      <xdr:colOff>114300</xdr:colOff>
      <xdr:row>58</xdr:row>
      <xdr:rowOff>80428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67182"/>
          <a:ext cx="8890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142294</xdr:rowOff>
    </xdr:from>
    <xdr:to>
      <xdr:col>24</xdr:col>
      <xdr:colOff>114300</xdr:colOff>
      <xdr:row>56</xdr:row>
      <xdr:rowOff>72444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120721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70383</xdr:rowOff>
    </xdr:from>
    <xdr:to>
      <xdr:col>20</xdr:col>
      <xdr:colOff>38100</xdr:colOff>
      <xdr:row>57</xdr:row>
      <xdr:rowOff>533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163110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109115</xdr:rowOff>
    </xdr:from>
    <xdr:to>
      <xdr:col>15</xdr:col>
      <xdr:colOff>101600</xdr:colOff>
      <xdr:row>57</xdr:row>
      <xdr:rowOff>39265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30392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143732</xdr:rowOff>
    </xdr:from>
    <xdr:to>
      <xdr:col>10</xdr:col>
      <xdr:colOff>165100</xdr:colOff>
      <xdr:row>58</xdr:row>
      <xdr:rowOff>73882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65009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29628</xdr:rowOff>
    </xdr:from>
    <xdr:to>
      <xdr:col>6</xdr:col>
      <xdr:colOff>38100</xdr:colOff>
      <xdr:row>58</xdr:row>
      <xdr:rowOff>131228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122355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9398</xdr:rowOff>
    </xdr:from>
    <xdr:to>
      <xdr:col>24</xdr:col>
      <xdr:colOff>63500</xdr:colOff>
      <xdr:row>78</xdr:row>
      <xdr:rowOff>11340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82498"/>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8083</xdr:rowOff>
    </xdr:from>
    <xdr:to>
      <xdr:col>19</xdr:col>
      <xdr:colOff>177800</xdr:colOff>
      <xdr:row>78</xdr:row>
      <xdr:rowOff>11340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8118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8083</xdr:rowOff>
    </xdr:from>
    <xdr:to>
      <xdr:col>15</xdr:col>
      <xdr:colOff>50800</xdr:colOff>
      <xdr:row>78</xdr:row>
      <xdr:rowOff>9341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81183"/>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6826</xdr:rowOff>
    </xdr:from>
    <xdr:to>
      <xdr:col>10</xdr:col>
      <xdr:colOff>114300</xdr:colOff>
      <xdr:row>78</xdr:row>
      <xdr:rowOff>9341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7992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130048</xdr:rowOff>
    </xdr:from>
    <xdr:to>
      <xdr:col>24</xdr:col>
      <xdr:colOff>114300</xdr:colOff>
      <xdr:row>78</xdr:row>
      <xdr:rowOff>60198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44975</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46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131990</xdr:rowOff>
    </xdr:from>
    <xdr:to>
      <xdr:col>20</xdr:col>
      <xdr:colOff>38100</xdr:colOff>
      <xdr:row>78</xdr:row>
      <xdr:rowOff>62140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53267</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42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128733</xdr:rowOff>
    </xdr:from>
    <xdr:to>
      <xdr:col>15</xdr:col>
      <xdr:colOff>101600</xdr:colOff>
      <xdr:row>78</xdr:row>
      <xdr:rowOff>58883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50010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42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129991</xdr:rowOff>
    </xdr:from>
    <xdr:to>
      <xdr:col>10</xdr:col>
      <xdr:colOff>165100</xdr:colOff>
      <xdr:row>78</xdr:row>
      <xdr:rowOff>60141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51268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42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127476</xdr:rowOff>
    </xdr:from>
    <xdr:to>
      <xdr:col>6</xdr:col>
      <xdr:colOff>38100</xdr:colOff>
      <xdr:row>78</xdr:row>
      <xdr:rowOff>57626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48753</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42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85860</xdr:rowOff>
    </xdr:from>
    <xdr:to>
      <xdr:col>24</xdr:col>
      <xdr:colOff>63500</xdr:colOff>
      <xdr:row>98</xdr:row>
      <xdr:rowOff>31648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716510"/>
          <a:ext cx="838200" cy="1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85860</xdr:rowOff>
    </xdr:from>
    <xdr:to>
      <xdr:col>19</xdr:col>
      <xdr:colOff>177800</xdr:colOff>
      <xdr:row>99</xdr:row>
      <xdr:rowOff>26564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16510"/>
          <a:ext cx="889000" cy="28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26564</xdr:rowOff>
    </xdr:from>
    <xdr:to>
      <xdr:col>15</xdr:col>
      <xdr:colOff>50800</xdr:colOff>
      <xdr:row>99</xdr:row>
      <xdr:rowOff>75409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00114"/>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75409</xdr:rowOff>
    </xdr:from>
    <xdr:to>
      <xdr:col>10</xdr:col>
      <xdr:colOff>114300</xdr:colOff>
      <xdr:row>99</xdr:row>
      <xdr:rowOff>119638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48959"/>
          <a:ext cx="889000" cy="4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152298</xdr:rowOff>
    </xdr:from>
    <xdr:to>
      <xdr:col>24</xdr:col>
      <xdr:colOff>114300</xdr:colOff>
      <xdr:row>98</xdr:row>
      <xdr:rowOff>82448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130725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6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35060</xdr:rowOff>
    </xdr:from>
    <xdr:to>
      <xdr:col>20</xdr:col>
      <xdr:colOff>38100</xdr:colOff>
      <xdr:row>97</xdr:row>
      <xdr:rowOff>136660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127787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75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147214</xdr:rowOff>
    </xdr:from>
    <xdr:to>
      <xdr:col>15</xdr:col>
      <xdr:colOff>101600</xdr:colOff>
      <xdr:row>99</xdr:row>
      <xdr:rowOff>77364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68491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4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24609</xdr:rowOff>
    </xdr:from>
    <xdr:to>
      <xdr:col>10</xdr:col>
      <xdr:colOff>165100</xdr:colOff>
      <xdr:row>99</xdr:row>
      <xdr:rowOff>126209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117336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9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68838</xdr:rowOff>
    </xdr:from>
    <xdr:to>
      <xdr:col>6</xdr:col>
      <xdr:colOff>38100</xdr:colOff>
      <xdr:row>99</xdr:row>
      <xdr:rowOff>170438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161565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56782</xdr:rowOff>
    </xdr:from>
    <xdr:to>
      <xdr:col>55</xdr:col>
      <xdr:colOff>0</xdr:colOff>
      <xdr:row>38</xdr:row>
      <xdr:rowOff>122403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71882"/>
          <a:ext cx="838200" cy="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21056</xdr:rowOff>
    </xdr:from>
    <xdr:to>
      <xdr:col>50</xdr:col>
      <xdr:colOff>114300</xdr:colOff>
      <xdr:row>38</xdr:row>
      <xdr:rowOff>122403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36006"/>
          <a:ext cx="889000" cy="130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21056</xdr:rowOff>
    </xdr:from>
    <xdr:to>
      <xdr:col>45</xdr:col>
      <xdr:colOff>177800</xdr:colOff>
      <xdr:row>38</xdr:row>
      <xdr:rowOff>149543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36006"/>
          <a:ext cx="889000" cy="132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78245</xdr:rowOff>
    </xdr:from>
    <xdr:to>
      <xdr:col>41</xdr:col>
      <xdr:colOff>50800</xdr:colOff>
      <xdr:row>38</xdr:row>
      <xdr:rowOff>149543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93345"/>
          <a:ext cx="889000" cy="7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5982</xdr:rowOff>
    </xdr:from>
    <xdr:to>
      <xdr:col>55</xdr:col>
      <xdr:colOff>50800</xdr:colOff>
      <xdr:row>38</xdr:row>
      <xdr:rowOff>107582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155859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71603</xdr:rowOff>
    </xdr:from>
    <xdr:to>
      <xdr:col>50</xdr:col>
      <xdr:colOff>165100</xdr:colOff>
      <xdr:row>39</xdr:row>
      <xdr:rowOff>1753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164330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141706</xdr:rowOff>
    </xdr:from>
    <xdr:to>
      <xdr:col>46</xdr:col>
      <xdr:colOff>38100</xdr:colOff>
      <xdr:row>31</xdr:row>
      <xdr:rowOff>71856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88383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6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98743</xdr:rowOff>
    </xdr:from>
    <xdr:to>
      <xdr:col>41</xdr:col>
      <xdr:colOff>101600</xdr:colOff>
      <xdr:row>39</xdr:row>
      <xdr:rowOff>28893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45419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27445</xdr:rowOff>
    </xdr:from>
    <xdr:to>
      <xdr:col>36</xdr:col>
      <xdr:colOff>165100</xdr:colOff>
      <xdr:row>38</xdr:row>
      <xdr:rowOff>129045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145572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135177</xdr:rowOff>
    </xdr:from>
    <xdr:to>
      <xdr:col>55</xdr:col>
      <xdr:colOff>0</xdr:colOff>
      <xdr:row>56</xdr:row>
      <xdr:rowOff>148861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64927"/>
          <a:ext cx="838200" cy="18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130687</xdr:rowOff>
    </xdr:from>
    <xdr:to>
      <xdr:col>50</xdr:col>
      <xdr:colOff>114300</xdr:colOff>
      <xdr:row>55</xdr:row>
      <xdr:rowOff>135177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560437"/>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130687</xdr:rowOff>
    </xdr:from>
    <xdr:to>
      <xdr:col>45</xdr:col>
      <xdr:colOff>177800</xdr:colOff>
      <xdr:row>55</xdr:row>
      <xdr:rowOff>138981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560437"/>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138981</xdr:rowOff>
    </xdr:from>
    <xdr:to>
      <xdr:col>41</xdr:col>
      <xdr:colOff>50800</xdr:colOff>
      <xdr:row>56</xdr:row>
      <xdr:rowOff>76280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568731"/>
          <a:ext cx="8890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98061</xdr:rowOff>
    </xdr:from>
    <xdr:to>
      <xdr:col>55</xdr:col>
      <xdr:colOff>50800</xdr:colOff>
      <xdr:row>57</xdr:row>
      <xdr:rowOff>28211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120938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5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84377</xdr:rowOff>
    </xdr:from>
    <xdr:to>
      <xdr:col>50</xdr:col>
      <xdr:colOff>165100</xdr:colOff>
      <xdr:row>56</xdr:row>
      <xdr:rowOff>14527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31054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2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79887</xdr:rowOff>
    </xdr:from>
    <xdr:to>
      <xdr:col>46</xdr:col>
      <xdr:colOff>38100</xdr:colOff>
      <xdr:row>56</xdr:row>
      <xdr:rowOff>10037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26564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88181</xdr:rowOff>
    </xdr:from>
    <xdr:to>
      <xdr:col>41</xdr:col>
      <xdr:colOff>101600</xdr:colOff>
      <xdr:row>56</xdr:row>
      <xdr:rowOff>18331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34858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25480</xdr:rowOff>
    </xdr:from>
    <xdr:to>
      <xdr:col>36</xdr:col>
      <xdr:colOff>165100</xdr:colOff>
      <xdr:row>56</xdr:row>
      <xdr:rowOff>127080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143607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40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45151</xdr:rowOff>
    </xdr:from>
    <xdr:to>
      <xdr:col>55</xdr:col>
      <xdr:colOff>0</xdr:colOff>
      <xdr:row>78</xdr:row>
      <xdr:rowOff>68011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1825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45151</xdr:rowOff>
    </xdr:from>
    <xdr:to>
      <xdr:col>50</xdr:col>
      <xdr:colOff>114300</xdr:colOff>
      <xdr:row>78</xdr:row>
      <xdr:rowOff>68399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18251"/>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167909</xdr:rowOff>
    </xdr:from>
    <xdr:to>
      <xdr:col>45</xdr:col>
      <xdr:colOff>177800</xdr:colOff>
      <xdr:row>78</xdr:row>
      <xdr:rowOff>68399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69559"/>
          <a:ext cx="8890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167909</xdr:rowOff>
    </xdr:from>
    <xdr:to>
      <xdr:col>41</xdr:col>
      <xdr:colOff>50800</xdr:colOff>
      <xdr:row>78</xdr:row>
      <xdr:rowOff>50067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69559"/>
          <a:ext cx="889000" cy="5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17211</xdr:rowOff>
    </xdr:from>
    <xdr:to>
      <xdr:col>55</xdr:col>
      <xdr:colOff>50800</xdr:colOff>
      <xdr:row>78</xdr:row>
      <xdr:rowOff>118811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103588</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0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165801</xdr:rowOff>
    </xdr:from>
    <xdr:to>
      <xdr:col>50</xdr:col>
      <xdr:colOff>165100</xdr:colOff>
      <xdr:row>78</xdr:row>
      <xdr:rowOff>95951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87078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17599</xdr:rowOff>
    </xdr:from>
    <xdr:to>
      <xdr:col>46</xdr:col>
      <xdr:colOff>38100</xdr:colOff>
      <xdr:row>78</xdr:row>
      <xdr:rowOff>119199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110326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117109</xdr:rowOff>
    </xdr:from>
    <xdr:to>
      <xdr:col>41</xdr:col>
      <xdr:colOff>101600</xdr:colOff>
      <xdr:row>78</xdr:row>
      <xdr:rowOff>47259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38386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4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170717</xdr:rowOff>
    </xdr:from>
    <xdr:to>
      <xdr:col>36</xdr:col>
      <xdr:colOff>165100</xdr:colOff>
      <xdr:row>78</xdr:row>
      <xdr:rowOff>100867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91994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84607</xdr:rowOff>
    </xdr:from>
    <xdr:to>
      <xdr:col>55</xdr:col>
      <xdr:colOff>0</xdr:colOff>
      <xdr:row>94</xdr:row>
      <xdr:rowOff>53769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029457"/>
          <a:ext cx="838200" cy="14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84607</xdr:rowOff>
    </xdr:from>
    <xdr:to>
      <xdr:col>50</xdr:col>
      <xdr:colOff>114300</xdr:colOff>
      <xdr:row>94</xdr:row>
      <xdr:rowOff>37081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029457"/>
          <a:ext cx="889000" cy="1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128750</xdr:rowOff>
    </xdr:from>
    <xdr:to>
      <xdr:col>45</xdr:col>
      <xdr:colOff>177800</xdr:colOff>
      <xdr:row>94</xdr:row>
      <xdr:rowOff>37081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073600"/>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128750</xdr:rowOff>
    </xdr:from>
    <xdr:to>
      <xdr:col>41</xdr:col>
      <xdr:colOff>50800</xdr:colOff>
      <xdr:row>94</xdr:row>
      <xdr:rowOff>113663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073600"/>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2969</xdr:rowOff>
    </xdr:from>
    <xdr:to>
      <xdr:col>55</xdr:col>
      <xdr:colOff>50800</xdr:colOff>
      <xdr:row>94</xdr:row>
      <xdr:rowOff>104569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11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25846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97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33807</xdr:rowOff>
    </xdr:from>
    <xdr:to>
      <xdr:col>50</xdr:col>
      <xdr:colOff>165100</xdr:colOff>
      <xdr:row>93</xdr:row>
      <xdr:rowOff>135407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9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151934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7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157731</xdr:rowOff>
    </xdr:from>
    <xdr:to>
      <xdr:col>46</xdr:col>
      <xdr:colOff>38100</xdr:colOff>
      <xdr:row>94</xdr:row>
      <xdr:rowOff>87881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10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104408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87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77950</xdr:rowOff>
    </xdr:from>
    <xdr:to>
      <xdr:col>41</xdr:col>
      <xdr:colOff>101600</xdr:colOff>
      <xdr:row>94</xdr:row>
      <xdr:rowOff>8100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0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24627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7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62863</xdr:rowOff>
    </xdr:from>
    <xdr:to>
      <xdr:col>36</xdr:col>
      <xdr:colOff>165100</xdr:colOff>
      <xdr:row>94</xdr:row>
      <xdr:rowOff>164463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1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9540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95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36703</xdr:rowOff>
    </xdr:from>
    <xdr:to>
      <xdr:col>85</xdr:col>
      <xdr:colOff>127000</xdr:colOff>
      <xdr:row>39</xdr:row>
      <xdr:rowOff>42164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23253"/>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38862</xdr:rowOff>
    </xdr:from>
    <xdr:to>
      <xdr:col>81</xdr:col>
      <xdr:colOff>50800</xdr:colOff>
      <xdr:row>39</xdr:row>
      <xdr:rowOff>42164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25412"/>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38862</xdr:rowOff>
    </xdr:from>
    <xdr:to>
      <xdr:col>76</xdr:col>
      <xdr:colOff>114300</xdr:colOff>
      <xdr:row>39</xdr:row>
      <xdr:rowOff>40132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2541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154305</xdr:rowOff>
    </xdr:from>
    <xdr:to>
      <xdr:col>71</xdr:col>
      <xdr:colOff>177800</xdr:colOff>
      <xdr:row>39</xdr:row>
      <xdr:rowOff>40132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69405"/>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157353</xdr:rowOff>
    </xdr:from>
    <xdr:to>
      <xdr:col>85</xdr:col>
      <xdr:colOff>177800</xdr:colOff>
      <xdr:row>39</xdr:row>
      <xdr:rowOff>87503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72280</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87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162814</xdr:rowOff>
    </xdr:from>
    <xdr:to>
      <xdr:col>81</xdr:col>
      <xdr:colOff>101600</xdr:colOff>
      <xdr:row>39</xdr:row>
      <xdr:rowOff>92964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84091</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24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159512</xdr:rowOff>
    </xdr:from>
    <xdr:to>
      <xdr:col>76</xdr:col>
      <xdr:colOff>165100</xdr:colOff>
      <xdr:row>39</xdr:row>
      <xdr:rowOff>89662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80789</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160782</xdr:rowOff>
    </xdr:from>
    <xdr:to>
      <xdr:col>72</xdr:col>
      <xdr:colOff>38100</xdr:colOff>
      <xdr:row>39</xdr:row>
      <xdr:rowOff>90932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82059</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46333" y="6768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103505</xdr:rowOff>
    </xdr:from>
    <xdr:to>
      <xdr:col>67</xdr:col>
      <xdr:colOff>101600</xdr:colOff>
      <xdr:row>39</xdr:row>
      <xdr:rowOff>33655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24782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71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91694</xdr:rowOff>
    </xdr:from>
    <xdr:to>
      <xdr:col>85</xdr:col>
      <xdr:colOff>127000</xdr:colOff>
      <xdr:row>76</xdr:row>
      <xdr:rowOff>152828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21894"/>
          <a:ext cx="8382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152828</xdr:rowOff>
    </xdr:from>
    <xdr:to>
      <xdr:col>81</xdr:col>
      <xdr:colOff>50800</xdr:colOff>
      <xdr:row>76</xdr:row>
      <xdr:rowOff>171017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83028"/>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147896</xdr:rowOff>
    </xdr:from>
    <xdr:to>
      <xdr:col>76</xdr:col>
      <xdr:colOff>114300</xdr:colOff>
      <xdr:row>76</xdr:row>
      <xdr:rowOff>171017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78096"/>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125820</xdr:rowOff>
    </xdr:from>
    <xdr:to>
      <xdr:col>71</xdr:col>
      <xdr:colOff>177800</xdr:colOff>
      <xdr:row>76</xdr:row>
      <xdr:rowOff>147896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56020"/>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40894</xdr:rowOff>
    </xdr:from>
    <xdr:to>
      <xdr:col>85</xdr:col>
      <xdr:colOff>177800</xdr:colOff>
      <xdr:row>76</xdr:row>
      <xdr:rowOff>142494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19321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102028</xdr:rowOff>
    </xdr:from>
    <xdr:to>
      <xdr:col>81</xdr:col>
      <xdr:colOff>101600</xdr:colOff>
      <xdr:row>77</xdr:row>
      <xdr:rowOff>32178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23305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120217</xdr:rowOff>
    </xdr:from>
    <xdr:to>
      <xdr:col>76</xdr:col>
      <xdr:colOff>165100</xdr:colOff>
      <xdr:row>77</xdr:row>
      <xdr:rowOff>50367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41494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97096</xdr:rowOff>
    </xdr:from>
    <xdr:to>
      <xdr:col>72</xdr:col>
      <xdr:colOff>38100</xdr:colOff>
      <xdr:row>77</xdr:row>
      <xdr:rowOff>27246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2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18373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2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75020</xdr:rowOff>
    </xdr:from>
    <xdr:to>
      <xdr:col>67</xdr:col>
      <xdr:colOff>101600</xdr:colOff>
      <xdr:row>77</xdr:row>
      <xdr:rowOff>5170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167747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92219</xdr:rowOff>
    </xdr:from>
    <xdr:to>
      <xdr:col>85</xdr:col>
      <xdr:colOff>127000</xdr:colOff>
      <xdr:row>98</xdr:row>
      <xdr:rowOff>100358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94319"/>
          <a:ext cx="8382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110553</xdr:rowOff>
    </xdr:from>
    <xdr:to>
      <xdr:col>81</xdr:col>
      <xdr:colOff>50800</xdr:colOff>
      <xdr:row>98</xdr:row>
      <xdr:rowOff>92219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741203"/>
          <a:ext cx="889000" cy="15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110553</xdr:rowOff>
    </xdr:from>
    <xdr:to>
      <xdr:col>76</xdr:col>
      <xdr:colOff>114300</xdr:colOff>
      <xdr:row>98</xdr:row>
      <xdr:rowOff>121938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741203"/>
          <a:ext cx="889000" cy="1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107034</xdr:rowOff>
    </xdr:from>
    <xdr:to>
      <xdr:col>71</xdr:col>
      <xdr:colOff>177800</xdr:colOff>
      <xdr:row>98</xdr:row>
      <xdr:rowOff>121938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09134"/>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49558</xdr:rowOff>
    </xdr:from>
    <xdr:to>
      <xdr:col>85</xdr:col>
      <xdr:colOff>177800</xdr:colOff>
      <xdr:row>98</xdr:row>
      <xdr:rowOff>151158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135935</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6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41419</xdr:rowOff>
    </xdr:from>
    <xdr:to>
      <xdr:col>81</xdr:col>
      <xdr:colOff>101600</xdr:colOff>
      <xdr:row>98</xdr:row>
      <xdr:rowOff>143019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134146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3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59753</xdr:rowOff>
    </xdr:from>
    <xdr:to>
      <xdr:col>76</xdr:col>
      <xdr:colOff>165100</xdr:colOff>
      <xdr:row>97</xdr:row>
      <xdr:rowOff>161353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6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6430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4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71138</xdr:rowOff>
    </xdr:from>
    <xdr:to>
      <xdr:col>72</xdr:col>
      <xdr:colOff>38100</xdr:colOff>
      <xdr:row>99</xdr:row>
      <xdr:rowOff>1288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163865</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4017" y="1696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56234</xdr:rowOff>
    </xdr:from>
    <xdr:to>
      <xdr:col>67</xdr:col>
      <xdr:colOff>101600</xdr:colOff>
      <xdr:row>98</xdr:row>
      <xdr:rowOff>157834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148961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5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119888</xdr:rowOff>
    </xdr:from>
    <xdr:to>
      <xdr:col>116</xdr:col>
      <xdr:colOff>63500</xdr:colOff>
      <xdr:row>38</xdr:row>
      <xdr:rowOff>129413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3498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114364</xdr:rowOff>
    </xdr:from>
    <xdr:to>
      <xdr:col>111</xdr:col>
      <xdr:colOff>177800</xdr:colOff>
      <xdr:row>38</xdr:row>
      <xdr:rowOff>119888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29464"/>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114364</xdr:rowOff>
    </xdr:from>
    <xdr:to>
      <xdr:col>107</xdr:col>
      <xdr:colOff>50800</xdr:colOff>
      <xdr:row>38</xdr:row>
      <xdr:rowOff>132842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29464"/>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150178</xdr:rowOff>
    </xdr:from>
    <xdr:to>
      <xdr:col>102</xdr:col>
      <xdr:colOff>114300</xdr:colOff>
      <xdr:row>38</xdr:row>
      <xdr:rowOff>132842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493828"/>
          <a:ext cx="889000" cy="15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78613</xdr:rowOff>
    </xdr:from>
    <xdr:to>
      <xdr:col>116</xdr:col>
      <xdr:colOff>114300</xdr:colOff>
      <xdr:row>39</xdr:row>
      <xdr:rowOff>8763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164990</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0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69088</xdr:rowOff>
    </xdr:from>
    <xdr:to>
      <xdr:col>112</xdr:col>
      <xdr:colOff>38100</xdr:colOff>
      <xdr:row>38</xdr:row>
      <xdr:rowOff>170688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161815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63564</xdr:rowOff>
    </xdr:from>
    <xdr:to>
      <xdr:col>107</xdr:col>
      <xdr:colOff>101600</xdr:colOff>
      <xdr:row>38</xdr:row>
      <xdr:rowOff>165164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156291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82042</xdr:rowOff>
    </xdr:from>
    <xdr:to>
      <xdr:col>102</xdr:col>
      <xdr:colOff>165100</xdr:colOff>
      <xdr:row>39</xdr:row>
      <xdr:rowOff>12192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3319</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99378</xdr:rowOff>
    </xdr:from>
    <xdr:to>
      <xdr:col>98</xdr:col>
      <xdr:colOff>38100</xdr:colOff>
      <xdr:row>38</xdr:row>
      <xdr:rowOff>29528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20655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53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132804</xdr:rowOff>
    </xdr:from>
    <xdr:to>
      <xdr:col>116</xdr:col>
      <xdr:colOff>63500</xdr:colOff>
      <xdr:row>58</xdr:row>
      <xdr:rowOff>154636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7690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132804</xdr:rowOff>
    </xdr:from>
    <xdr:to>
      <xdr:col>111</xdr:col>
      <xdr:colOff>177800</xdr:colOff>
      <xdr:row>58</xdr:row>
      <xdr:rowOff>143587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76904"/>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143587</xdr:rowOff>
    </xdr:from>
    <xdr:to>
      <xdr:col>107</xdr:col>
      <xdr:colOff>50800</xdr:colOff>
      <xdr:row>58</xdr:row>
      <xdr:rowOff>147510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87687"/>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95790</xdr:rowOff>
    </xdr:from>
    <xdr:to>
      <xdr:col>102</xdr:col>
      <xdr:colOff>114300</xdr:colOff>
      <xdr:row>58</xdr:row>
      <xdr:rowOff>147510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39890"/>
          <a:ext cx="889000" cy="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103836</xdr:rowOff>
    </xdr:from>
    <xdr:to>
      <xdr:col>116</xdr:col>
      <xdr:colOff>114300</xdr:colOff>
      <xdr:row>59</xdr:row>
      <xdr:rowOff>33986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18763</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6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82004</xdr:rowOff>
    </xdr:from>
    <xdr:to>
      <xdr:col>112</xdr:col>
      <xdr:colOff>38100</xdr:colOff>
      <xdr:row>59</xdr:row>
      <xdr:rowOff>12154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3281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92787</xdr:rowOff>
    </xdr:from>
    <xdr:to>
      <xdr:col>107</xdr:col>
      <xdr:colOff>101600</xdr:colOff>
      <xdr:row>59</xdr:row>
      <xdr:rowOff>22937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14064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96710</xdr:rowOff>
    </xdr:from>
    <xdr:to>
      <xdr:col>102</xdr:col>
      <xdr:colOff>165100</xdr:colOff>
      <xdr:row>59</xdr:row>
      <xdr:rowOff>26860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17987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44990</xdr:rowOff>
    </xdr:from>
    <xdr:to>
      <xdr:col>98</xdr:col>
      <xdr:colOff>38100</xdr:colOff>
      <xdr:row>58</xdr:row>
      <xdr:rowOff>146590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137717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0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97561</xdr:rowOff>
    </xdr:from>
    <xdr:to>
      <xdr:col>116</xdr:col>
      <xdr:colOff>63500</xdr:colOff>
      <xdr:row>78</xdr:row>
      <xdr:rowOff>114897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470661"/>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114897</xdr:rowOff>
    </xdr:from>
    <xdr:to>
      <xdr:col>111</xdr:col>
      <xdr:colOff>177800</xdr:colOff>
      <xdr:row>78</xdr:row>
      <xdr:rowOff>133452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487997"/>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133452</xdr:rowOff>
    </xdr:from>
    <xdr:to>
      <xdr:col>107</xdr:col>
      <xdr:colOff>50800</xdr:colOff>
      <xdr:row>78</xdr:row>
      <xdr:rowOff>141872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506552"/>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133719</xdr:rowOff>
    </xdr:from>
    <xdr:to>
      <xdr:col>102</xdr:col>
      <xdr:colOff>114300</xdr:colOff>
      <xdr:row>78</xdr:row>
      <xdr:rowOff>141872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50681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46761</xdr:rowOff>
    </xdr:from>
    <xdr:to>
      <xdr:col>116</xdr:col>
      <xdr:colOff>114300</xdr:colOff>
      <xdr:row>78</xdr:row>
      <xdr:rowOff>148361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4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133138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3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64097</xdr:rowOff>
    </xdr:from>
    <xdr:to>
      <xdr:col>112</xdr:col>
      <xdr:colOff>38100</xdr:colOff>
      <xdr:row>78</xdr:row>
      <xdr:rowOff>165697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156824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5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82652</xdr:rowOff>
    </xdr:from>
    <xdr:to>
      <xdr:col>107</xdr:col>
      <xdr:colOff>101600</xdr:colOff>
      <xdr:row>79</xdr:row>
      <xdr:rowOff>12802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3929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54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91072</xdr:rowOff>
    </xdr:from>
    <xdr:to>
      <xdr:col>102</xdr:col>
      <xdr:colOff>165100</xdr:colOff>
      <xdr:row>79</xdr:row>
      <xdr:rowOff>21222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4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12349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5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82919</xdr:rowOff>
    </xdr:from>
    <xdr:to>
      <xdr:col>98</xdr:col>
      <xdr:colOff>38100</xdr:colOff>
      <xdr:row>79</xdr:row>
      <xdr:rowOff>13069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4196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5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56,536</a:t>
          </a:r>
          <a:r>
            <a:rPr kumimoji="1" lang="ja-JP" altLang="ja-JP" sz="1100">
              <a:solidFill>
                <a:schemeClr val="dk1"/>
              </a:solidFill>
              <a:effectLst/>
              <a:latin typeface="+mn-lt"/>
              <a:ea typeface="+mn-ea"/>
              <a:cs typeface="+mn-cs"/>
            </a:rPr>
            <a:t>円となっており、類似団体と比較して一人当たりのコストは低い水準にある。今後も引き続き、適正な給与水準の確保と総人件費の抑制を図るとともに、定員の適正化に努める。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年度の住民一人当たりの歳出額は</a:t>
          </a:r>
          <a:r>
            <a:rPr kumimoji="1" lang="en-US" altLang="ja-JP" sz="1100">
              <a:solidFill>
                <a:schemeClr val="dk1"/>
              </a:solidFill>
              <a:effectLst/>
              <a:latin typeface="+mn-lt"/>
              <a:ea typeface="+mn-ea"/>
              <a:cs typeface="+mn-cs"/>
            </a:rPr>
            <a:t>372,354</a:t>
          </a:r>
          <a:r>
            <a:rPr kumimoji="1" lang="ja-JP" altLang="ja-JP" sz="1100">
              <a:solidFill>
                <a:schemeClr val="dk1"/>
              </a:solidFill>
              <a:effectLst/>
              <a:latin typeface="+mn-lt"/>
              <a:ea typeface="+mn-ea"/>
              <a:cs typeface="+mn-cs"/>
            </a:rPr>
            <a:t>円であり、令和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12,258</a:t>
          </a:r>
          <a:r>
            <a:rPr kumimoji="1" lang="ja-JP" altLang="ja-JP" sz="1100">
              <a:solidFill>
                <a:schemeClr val="dk1"/>
              </a:solidFill>
              <a:effectLst/>
              <a:latin typeface="+mn-lt"/>
              <a:ea typeface="+mn-ea"/>
              <a:cs typeface="+mn-cs"/>
            </a:rPr>
            <a:t>円減少し、類似団体と比較すると、本市の歳出は総じて少なく、中でも、維持補修費、普通建設事業費（うち新規整備）、扶助費、公債費、繰出金等の歳出が少ない傾向にある。</a:t>
          </a:r>
          <a:endParaRPr lang="ja-JP" altLang="ja-JP" sz="1400">
            <a:effectLst/>
          </a:endParaRPr>
        </a:p>
        <a:p>
          <a:r>
            <a:rPr kumimoji="1" lang="ja-JP" altLang="ja-JP" sz="1100">
              <a:solidFill>
                <a:schemeClr val="dk1"/>
              </a:solidFill>
              <a:effectLst/>
              <a:latin typeface="+mn-lt"/>
              <a:ea typeface="+mn-ea"/>
              <a:cs typeface="+mn-cs"/>
            </a:rPr>
            <a:t>補助費等は、住民一人当たりの金額が前年度と比較して</a:t>
          </a:r>
          <a:r>
            <a:rPr kumimoji="1" lang="en-US" altLang="ja-JP" sz="1100">
              <a:solidFill>
                <a:schemeClr val="dk1"/>
              </a:solidFill>
              <a:effectLst/>
              <a:latin typeface="+mn-lt"/>
              <a:ea typeface="+mn-ea"/>
              <a:cs typeface="+mn-cs"/>
            </a:rPr>
            <a:t>5,167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した。主な要因は、新型コロナウイルス関連の</a:t>
          </a:r>
          <a:r>
            <a:rPr kumimoji="1" lang="ja-JP" altLang="en-US" sz="1100">
              <a:solidFill>
                <a:schemeClr val="dk1"/>
              </a:solidFill>
              <a:effectLst/>
              <a:latin typeface="+mn-lt"/>
              <a:ea typeface="+mn-ea"/>
              <a:cs typeface="+mn-cs"/>
            </a:rPr>
            <a:t>感染症予防対策事業費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共同調理場再整備事業費やまちなか図書館整備事業費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皆減</a:t>
          </a:r>
          <a:r>
            <a:rPr kumimoji="1" lang="ja-JP" altLang="ja-JP" sz="1100">
              <a:solidFill>
                <a:schemeClr val="dk1"/>
              </a:solidFill>
              <a:effectLst/>
              <a:latin typeface="+mn-lt"/>
              <a:ea typeface="+mn-ea"/>
              <a:cs typeface="+mn-cs"/>
            </a:rPr>
            <a:t>に伴い、住民一人当たりの金額が前年度と比較して</a:t>
          </a:r>
          <a:r>
            <a:rPr kumimoji="1" lang="en-US" altLang="ja-JP" sz="1100">
              <a:solidFill>
                <a:schemeClr val="dk1"/>
              </a:solidFill>
              <a:effectLst/>
              <a:latin typeface="+mn-lt"/>
              <a:ea typeface="+mn-ea"/>
              <a:cs typeface="+mn-cs"/>
            </a:rPr>
            <a:t>11,338</a:t>
          </a:r>
          <a:r>
            <a:rPr kumimoji="1" lang="ja-JP" altLang="ja-JP" sz="1100">
              <a:solidFill>
                <a:schemeClr val="dk1"/>
              </a:solidFill>
              <a:effectLst/>
              <a:latin typeface="+mn-lt"/>
              <a:ea typeface="+mn-ea"/>
              <a:cs typeface="+mn-cs"/>
            </a:rPr>
            <a:t>円減少した。類似団体と比較すると新規整備は低い傾向にあるが、更新整備で</a:t>
          </a:r>
          <a:r>
            <a:rPr kumimoji="1" lang="en-US" altLang="ja-JP" sz="1100">
              <a:solidFill>
                <a:schemeClr val="dk1"/>
              </a:solidFill>
              <a:effectLst/>
              <a:latin typeface="+mn-lt"/>
              <a:ea typeface="+mn-ea"/>
              <a:cs typeface="+mn-cs"/>
            </a:rPr>
            <a:t>7,326</a:t>
          </a:r>
          <a:r>
            <a:rPr kumimoji="1" lang="ja-JP" altLang="ja-JP" sz="1100">
              <a:solidFill>
                <a:schemeClr val="dk1"/>
              </a:solidFill>
              <a:effectLst/>
              <a:latin typeface="+mn-lt"/>
              <a:ea typeface="+mn-ea"/>
              <a:cs typeface="+mn-cs"/>
            </a:rPr>
            <a:t>円上回っており、今後も施設の老朽化対策に要する費用の増加が見込まれる。</a:t>
          </a:r>
          <a:endParaRPr lang="ja-JP" altLang="ja-JP" sz="1400">
            <a:effectLst/>
          </a:endParaRPr>
        </a:p>
        <a:p>
          <a:r>
            <a:rPr kumimoji="1" lang="ja-JP" altLang="ja-JP" sz="1100">
              <a:solidFill>
                <a:schemeClr val="dk1"/>
              </a:solidFill>
              <a:effectLst/>
              <a:latin typeface="+mn-lt"/>
              <a:ea typeface="+mn-ea"/>
              <a:cs typeface="+mn-cs"/>
            </a:rPr>
            <a:t>扶助費は、子育て世帯や住民税非課税世帯への臨時特別給付金給付事業費の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により、住民一人当たりの金額が前年度と比較して</a:t>
          </a:r>
          <a:r>
            <a:rPr kumimoji="1" lang="en-US" altLang="ja-JP" sz="1100">
              <a:solidFill>
                <a:schemeClr val="dk1"/>
              </a:solidFill>
              <a:effectLst/>
              <a:latin typeface="+mn-lt"/>
              <a:ea typeface="+mn-ea"/>
              <a:cs typeface="+mn-cs"/>
            </a:rPr>
            <a:t>10,770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した。積立金は、</a:t>
          </a:r>
          <a:r>
            <a:rPr kumimoji="1" lang="ja-JP" altLang="en-US" sz="1100">
              <a:solidFill>
                <a:schemeClr val="dk1"/>
              </a:solidFill>
              <a:effectLst/>
              <a:latin typeface="+mn-lt"/>
              <a:ea typeface="+mn-ea"/>
              <a:cs typeface="+mn-cs"/>
            </a:rPr>
            <a:t>高齢者福祉・医療振興基金や豊橋市立野依小学校等環境整備基金</a:t>
          </a:r>
          <a:r>
            <a:rPr kumimoji="1" lang="ja-JP" altLang="ja-JP" sz="1100">
              <a:solidFill>
                <a:schemeClr val="dk1"/>
              </a:solidFill>
              <a:effectLst/>
              <a:latin typeface="+mn-lt"/>
              <a:ea typeface="+mn-ea"/>
              <a:cs typeface="+mn-cs"/>
            </a:rPr>
            <a:t>の減により、住民一人当たりの金額が前年度と比較して</a:t>
          </a:r>
          <a:r>
            <a:rPr kumimoji="1" lang="en-US" altLang="ja-JP" sz="1100">
              <a:solidFill>
                <a:schemeClr val="dk1"/>
              </a:solidFill>
              <a:effectLst/>
              <a:latin typeface="+mn-lt"/>
              <a:ea typeface="+mn-ea"/>
              <a:cs typeface="+mn-cs"/>
            </a:rPr>
            <a:t>356</a:t>
          </a:r>
          <a:r>
            <a:rPr kumimoji="1" lang="ja-JP" altLang="ja-JP" sz="1100">
              <a:solidFill>
                <a:schemeClr val="dk1"/>
              </a:solidFill>
              <a:effectLst/>
              <a:latin typeface="+mn-lt"/>
              <a:ea typeface="+mn-ea"/>
              <a:cs typeface="+mn-cs"/>
            </a:rPr>
            <a:t>円減少した。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370,761
351,213
262.00
143,690,763
138,054,233
4,155,479
74,462,303
99,290,284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21590</xdr:rowOff>
    </xdr:from>
    <xdr:to>
      <xdr:col>24</xdr:col>
      <xdr:colOff>63500</xdr:colOff>
      <xdr:row>36</xdr:row>
      <xdr:rowOff>55118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3790"/>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21590</xdr:rowOff>
    </xdr:from>
    <xdr:to>
      <xdr:col>19</xdr:col>
      <xdr:colOff>177800</xdr:colOff>
      <xdr:row>36</xdr:row>
      <xdr:rowOff>76454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379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55880</xdr:rowOff>
    </xdr:from>
    <xdr:to>
      <xdr:col>15</xdr:col>
      <xdr:colOff>50800</xdr:colOff>
      <xdr:row>36</xdr:row>
      <xdr:rowOff>76454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808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23114</xdr:rowOff>
    </xdr:from>
    <xdr:to>
      <xdr:col>10</xdr:col>
      <xdr:colOff>114300</xdr:colOff>
      <xdr:row>36</xdr:row>
      <xdr:rowOff>55880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531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4318</xdr:rowOff>
    </xdr:from>
    <xdr:to>
      <xdr:col>24</xdr:col>
      <xdr:colOff>114300</xdr:colOff>
      <xdr:row>36</xdr:row>
      <xdr:rowOff>105918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154195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142240</xdr:rowOff>
    </xdr:from>
    <xdr:to>
      <xdr:col>20</xdr:col>
      <xdr:colOff>38100</xdr:colOff>
      <xdr:row>36</xdr:row>
      <xdr:rowOff>72390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63517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25654</xdr:rowOff>
    </xdr:from>
    <xdr:to>
      <xdr:col>15</xdr:col>
      <xdr:colOff>101600</xdr:colOff>
      <xdr:row>36</xdr:row>
      <xdr:rowOff>127254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118381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5080</xdr:rowOff>
    </xdr:from>
    <xdr:to>
      <xdr:col>10</xdr:col>
      <xdr:colOff>165100</xdr:colOff>
      <xdr:row>36</xdr:row>
      <xdr:rowOff>106680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97807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143764</xdr:rowOff>
    </xdr:from>
    <xdr:to>
      <xdr:col>6</xdr:col>
      <xdr:colOff>38100</xdr:colOff>
      <xdr:row>36</xdr:row>
      <xdr:rowOff>73914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65041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8168</xdr:rowOff>
    </xdr:from>
    <xdr:to>
      <xdr:col>24</xdr:col>
      <xdr:colOff>63500</xdr:colOff>
      <xdr:row>58</xdr:row>
      <xdr:rowOff>21873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2268"/>
          <a:ext cx="8382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108207</xdr:rowOff>
    </xdr:from>
    <xdr:to>
      <xdr:col>19</xdr:col>
      <xdr:colOff>177800</xdr:colOff>
      <xdr:row>58</xdr:row>
      <xdr:rowOff>21873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52157"/>
          <a:ext cx="889000" cy="11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108207</xdr:rowOff>
    </xdr:from>
    <xdr:to>
      <xdr:col>15</xdr:col>
      <xdr:colOff>50800</xdr:colOff>
      <xdr:row>58</xdr:row>
      <xdr:rowOff>6415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52157"/>
          <a:ext cx="889000" cy="109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6415</xdr:rowOff>
    </xdr:from>
    <xdr:to>
      <xdr:col>10</xdr:col>
      <xdr:colOff>114300</xdr:colOff>
      <xdr:row>58</xdr:row>
      <xdr:rowOff>21851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50515"/>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128818</xdr:rowOff>
    </xdr:from>
    <xdr:to>
      <xdr:col>24</xdr:col>
      <xdr:colOff>114300</xdr:colOff>
      <xdr:row>58</xdr:row>
      <xdr:rowOff>58968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43745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142523</xdr:rowOff>
    </xdr:from>
    <xdr:to>
      <xdr:col>20</xdr:col>
      <xdr:colOff>38100</xdr:colOff>
      <xdr:row>58</xdr:row>
      <xdr:rowOff>72673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63800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0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57407</xdr:rowOff>
    </xdr:from>
    <xdr:to>
      <xdr:col>15</xdr:col>
      <xdr:colOff>101600</xdr:colOff>
      <xdr:row>51</xdr:row>
      <xdr:rowOff>159007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8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150134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9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127065</xdr:rowOff>
    </xdr:from>
    <xdr:to>
      <xdr:col>10</xdr:col>
      <xdr:colOff>165100</xdr:colOff>
      <xdr:row>58</xdr:row>
      <xdr:rowOff>57215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48342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142501</xdr:rowOff>
    </xdr:from>
    <xdr:to>
      <xdr:col>6</xdr:col>
      <xdr:colOff>38100</xdr:colOff>
      <xdr:row>58</xdr:row>
      <xdr:rowOff>72651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63778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85469</xdr:rowOff>
    </xdr:from>
    <xdr:to>
      <xdr:col>24</xdr:col>
      <xdr:colOff>63500</xdr:colOff>
      <xdr:row>76</xdr:row>
      <xdr:rowOff>160556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15669"/>
          <a:ext cx="838200" cy="7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85469</xdr:rowOff>
    </xdr:from>
    <xdr:to>
      <xdr:col>19</xdr:col>
      <xdr:colOff>177800</xdr:colOff>
      <xdr:row>77</xdr:row>
      <xdr:rowOff>108572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15669"/>
          <a:ext cx="889000" cy="19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108572</xdr:rowOff>
    </xdr:from>
    <xdr:to>
      <xdr:col>15</xdr:col>
      <xdr:colOff>50800</xdr:colOff>
      <xdr:row>77</xdr:row>
      <xdr:rowOff>160000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0222"/>
          <a:ext cx="889000" cy="5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109139</xdr:rowOff>
    </xdr:from>
    <xdr:to>
      <xdr:col>15</xdr:col>
      <xdr:colOff>101600</xdr:colOff>
      <xdr:row>76</xdr:row>
      <xdr:rowOff>39289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55816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122555</xdr:rowOff>
    </xdr:from>
    <xdr:to>
      <xdr:col>10</xdr:col>
      <xdr:colOff>114300</xdr:colOff>
      <xdr:row>77</xdr:row>
      <xdr:rowOff>160000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24205"/>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156634</xdr:rowOff>
    </xdr:from>
    <xdr:to>
      <xdr:col>10</xdr:col>
      <xdr:colOff>165100</xdr:colOff>
      <xdr:row>76</xdr:row>
      <xdr:rowOff>86784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103311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25479</xdr:rowOff>
    </xdr:from>
    <xdr:to>
      <xdr:col>6</xdr:col>
      <xdr:colOff>38100</xdr:colOff>
      <xdr:row>76</xdr:row>
      <xdr:rowOff>127079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143606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109756</xdr:rowOff>
    </xdr:from>
    <xdr:to>
      <xdr:col>24</xdr:col>
      <xdr:colOff>114300</xdr:colOff>
      <xdr:row>77</xdr:row>
      <xdr:rowOff>39906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24683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5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34669</xdr:rowOff>
    </xdr:from>
    <xdr:to>
      <xdr:col>20</xdr:col>
      <xdr:colOff>38100</xdr:colOff>
      <xdr:row>76</xdr:row>
      <xdr:rowOff>136269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127396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5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57772</xdr:rowOff>
    </xdr:from>
    <xdr:to>
      <xdr:col>15</xdr:col>
      <xdr:colOff>101600</xdr:colOff>
      <xdr:row>77</xdr:row>
      <xdr:rowOff>159372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150499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109200</xdr:rowOff>
    </xdr:from>
    <xdr:to>
      <xdr:col>10</xdr:col>
      <xdr:colOff>165100</xdr:colOff>
      <xdr:row>78</xdr:row>
      <xdr:rowOff>39350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30477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0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71755</xdr:rowOff>
    </xdr:from>
    <xdr:to>
      <xdr:col>6</xdr:col>
      <xdr:colOff>38100</xdr:colOff>
      <xdr:row>78</xdr:row>
      <xdr:rowOff>1905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164482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76998</xdr:rowOff>
    </xdr:from>
    <xdr:to>
      <xdr:col>24</xdr:col>
      <xdr:colOff>63500</xdr:colOff>
      <xdr:row>96</xdr:row>
      <xdr:rowOff>58319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64748"/>
          <a:ext cx="838200" cy="15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58319</xdr:rowOff>
    </xdr:from>
    <xdr:to>
      <xdr:col>19</xdr:col>
      <xdr:colOff>177800</xdr:colOff>
      <xdr:row>97</xdr:row>
      <xdr:rowOff>24355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17519"/>
          <a:ext cx="889000" cy="1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24355</xdr:rowOff>
    </xdr:from>
    <xdr:to>
      <xdr:col>15</xdr:col>
      <xdr:colOff>50800</xdr:colOff>
      <xdr:row>98</xdr:row>
      <xdr:rowOff>50186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655005"/>
          <a:ext cx="889000" cy="19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17986</xdr:rowOff>
    </xdr:from>
    <xdr:to>
      <xdr:col>10</xdr:col>
      <xdr:colOff>114300</xdr:colOff>
      <xdr:row>98</xdr:row>
      <xdr:rowOff>50186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20086"/>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26198</xdr:rowOff>
    </xdr:from>
    <xdr:to>
      <xdr:col>24</xdr:col>
      <xdr:colOff>114300</xdr:colOff>
      <xdr:row>95</xdr:row>
      <xdr:rowOff>127798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1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49075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16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7519</xdr:rowOff>
    </xdr:from>
    <xdr:to>
      <xdr:col>20</xdr:col>
      <xdr:colOff>38100</xdr:colOff>
      <xdr:row>96</xdr:row>
      <xdr:rowOff>109119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125646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145005</xdr:rowOff>
    </xdr:from>
    <xdr:to>
      <xdr:col>15</xdr:col>
      <xdr:colOff>101600</xdr:colOff>
      <xdr:row>97</xdr:row>
      <xdr:rowOff>75155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91682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170836</xdr:rowOff>
    </xdr:from>
    <xdr:to>
      <xdr:col>10</xdr:col>
      <xdr:colOff>165100</xdr:colOff>
      <xdr:row>98</xdr:row>
      <xdr:rowOff>100986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117513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5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138636</xdr:rowOff>
    </xdr:from>
    <xdr:to>
      <xdr:col>6</xdr:col>
      <xdr:colOff>38100</xdr:colOff>
      <xdr:row>98</xdr:row>
      <xdr:rowOff>68786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85313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54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100838</xdr:rowOff>
    </xdr:from>
    <xdr:to>
      <xdr:col>55</xdr:col>
      <xdr:colOff>0</xdr:colOff>
      <xdr:row>37</xdr:row>
      <xdr:rowOff>21285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273038"/>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126441</xdr:rowOff>
    </xdr:from>
    <xdr:to>
      <xdr:col>50</xdr:col>
      <xdr:colOff>114300</xdr:colOff>
      <xdr:row>37</xdr:row>
      <xdr:rowOff>21285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298641"/>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126441</xdr:rowOff>
    </xdr:from>
    <xdr:to>
      <xdr:col>45</xdr:col>
      <xdr:colOff>177800</xdr:colOff>
      <xdr:row>37</xdr:row>
      <xdr:rowOff>45517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298641"/>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40487</xdr:rowOff>
    </xdr:from>
    <xdr:to>
      <xdr:col>41</xdr:col>
      <xdr:colOff>50800</xdr:colOff>
      <xdr:row>37</xdr:row>
      <xdr:rowOff>45517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38413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50038</xdr:rowOff>
    </xdr:from>
    <xdr:to>
      <xdr:col>55</xdr:col>
      <xdr:colOff>50800</xdr:colOff>
      <xdr:row>36</xdr:row>
      <xdr:rowOff>151638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72915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07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141935</xdr:rowOff>
    </xdr:from>
    <xdr:to>
      <xdr:col>50</xdr:col>
      <xdr:colOff>165100</xdr:colOff>
      <xdr:row>37</xdr:row>
      <xdr:rowOff>72085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63212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06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75641</xdr:rowOff>
    </xdr:from>
    <xdr:to>
      <xdr:col>46</xdr:col>
      <xdr:colOff>38100</xdr:colOff>
      <xdr:row>37</xdr:row>
      <xdr:rowOff>5791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22318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02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166167</xdr:rowOff>
    </xdr:from>
    <xdr:to>
      <xdr:col>41</xdr:col>
      <xdr:colOff>101600</xdr:colOff>
      <xdr:row>37</xdr:row>
      <xdr:rowOff>96317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87444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161137</xdr:rowOff>
    </xdr:from>
    <xdr:to>
      <xdr:col>36</xdr:col>
      <xdr:colOff>165100</xdr:colOff>
      <xdr:row>37</xdr:row>
      <xdr:rowOff>91287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82414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49175</xdr:rowOff>
    </xdr:from>
    <xdr:to>
      <xdr:col>55</xdr:col>
      <xdr:colOff>0</xdr:colOff>
      <xdr:row>56</xdr:row>
      <xdr:rowOff>53632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50375"/>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53632</xdr:rowOff>
    </xdr:from>
    <xdr:to>
      <xdr:col>50</xdr:col>
      <xdr:colOff>114300</xdr:colOff>
      <xdr:row>56</xdr:row>
      <xdr:rowOff>80950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54832"/>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164046</xdr:rowOff>
    </xdr:from>
    <xdr:to>
      <xdr:col>45</xdr:col>
      <xdr:colOff>177800</xdr:colOff>
      <xdr:row>56</xdr:row>
      <xdr:rowOff>80950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593796"/>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72606</xdr:rowOff>
    </xdr:from>
    <xdr:to>
      <xdr:col>41</xdr:col>
      <xdr:colOff>50800</xdr:colOff>
      <xdr:row>55</xdr:row>
      <xdr:rowOff>164046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50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169825</xdr:rowOff>
    </xdr:from>
    <xdr:to>
      <xdr:col>55</xdr:col>
      <xdr:colOff>50800</xdr:colOff>
      <xdr:row>56</xdr:row>
      <xdr:rowOff>99975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9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21252</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5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2832</xdr:rowOff>
    </xdr:from>
    <xdr:to>
      <xdr:col>50</xdr:col>
      <xdr:colOff>165100</xdr:colOff>
      <xdr:row>56</xdr:row>
      <xdr:rowOff>104432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120959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37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30150</xdr:rowOff>
    </xdr:from>
    <xdr:to>
      <xdr:col>46</xdr:col>
      <xdr:colOff>38100</xdr:colOff>
      <xdr:row>56</xdr:row>
      <xdr:rowOff>131750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122877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72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113246</xdr:rowOff>
    </xdr:from>
    <xdr:to>
      <xdr:col>41</xdr:col>
      <xdr:colOff>101600</xdr:colOff>
      <xdr:row>56</xdr:row>
      <xdr:rowOff>43396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59923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31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21806</xdr:rowOff>
    </xdr:from>
    <xdr:to>
      <xdr:col>36</xdr:col>
      <xdr:colOff>165100</xdr:colOff>
      <xdr:row>55</xdr:row>
      <xdr:rowOff>123406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139933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22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84869</xdr:rowOff>
    </xdr:from>
    <xdr:to>
      <xdr:col>55</xdr:col>
      <xdr:colOff>0</xdr:colOff>
      <xdr:row>78</xdr:row>
      <xdr:rowOff>108480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57969"/>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97310</xdr:rowOff>
    </xdr:from>
    <xdr:to>
      <xdr:col>50</xdr:col>
      <xdr:colOff>114300</xdr:colOff>
      <xdr:row>78</xdr:row>
      <xdr:rowOff>84869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98960"/>
          <a:ext cx="889000" cy="15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97310</xdr:rowOff>
    </xdr:from>
    <xdr:to>
      <xdr:col>45</xdr:col>
      <xdr:colOff>177800</xdr:colOff>
      <xdr:row>78</xdr:row>
      <xdr:rowOff>82713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98960"/>
          <a:ext cx="889000" cy="1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82713</xdr:rowOff>
    </xdr:from>
    <xdr:to>
      <xdr:col>41</xdr:col>
      <xdr:colOff>50800</xdr:colOff>
      <xdr:row>78</xdr:row>
      <xdr:rowOff>89539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55813"/>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57680</xdr:rowOff>
    </xdr:from>
    <xdr:to>
      <xdr:col>55</xdr:col>
      <xdr:colOff>50800</xdr:colOff>
      <xdr:row>78</xdr:row>
      <xdr:rowOff>159280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36107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34069</xdr:rowOff>
    </xdr:from>
    <xdr:to>
      <xdr:col>50</xdr:col>
      <xdr:colOff>165100</xdr:colOff>
      <xdr:row>78</xdr:row>
      <xdr:rowOff>135669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126796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46510</xdr:rowOff>
    </xdr:from>
    <xdr:to>
      <xdr:col>46</xdr:col>
      <xdr:colOff>38100</xdr:colOff>
      <xdr:row>77</xdr:row>
      <xdr:rowOff>148110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164637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31913</xdr:rowOff>
    </xdr:from>
    <xdr:to>
      <xdr:col>41</xdr:col>
      <xdr:colOff>101600</xdr:colOff>
      <xdr:row>78</xdr:row>
      <xdr:rowOff>133513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150040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8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38739</xdr:rowOff>
    </xdr:from>
    <xdr:to>
      <xdr:col>36</xdr:col>
      <xdr:colOff>165100</xdr:colOff>
      <xdr:row>78</xdr:row>
      <xdr:rowOff>140339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156866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12712</xdr:rowOff>
    </xdr:from>
    <xdr:to>
      <xdr:col>55</xdr:col>
      <xdr:colOff>0</xdr:colOff>
      <xdr:row>98</xdr:row>
      <xdr:rowOff>18329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14812"/>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62548</xdr:rowOff>
    </xdr:from>
    <xdr:to>
      <xdr:col>50</xdr:col>
      <xdr:colOff>114300</xdr:colOff>
      <xdr:row>98</xdr:row>
      <xdr:rowOff>18329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93198"/>
          <a:ext cx="889000" cy="12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62548</xdr:rowOff>
    </xdr:from>
    <xdr:to>
      <xdr:col>45</xdr:col>
      <xdr:colOff>177800</xdr:colOff>
      <xdr:row>98</xdr:row>
      <xdr:rowOff>17121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93198"/>
          <a:ext cx="889000" cy="1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109786</xdr:rowOff>
    </xdr:from>
    <xdr:to>
      <xdr:col>41</xdr:col>
      <xdr:colOff>50800</xdr:colOff>
      <xdr:row>98</xdr:row>
      <xdr:rowOff>17121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40436"/>
          <a:ext cx="889000" cy="7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133362</xdr:rowOff>
    </xdr:from>
    <xdr:to>
      <xdr:col>55</xdr:col>
      <xdr:colOff>50800</xdr:colOff>
      <xdr:row>98</xdr:row>
      <xdr:rowOff>63512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111789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138979</xdr:rowOff>
    </xdr:from>
    <xdr:to>
      <xdr:col>50</xdr:col>
      <xdr:colOff>165100</xdr:colOff>
      <xdr:row>98</xdr:row>
      <xdr:rowOff>69129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60256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11748</xdr:rowOff>
    </xdr:from>
    <xdr:to>
      <xdr:col>46</xdr:col>
      <xdr:colOff>38100</xdr:colOff>
      <xdr:row>97</xdr:row>
      <xdr:rowOff>113348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104475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3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137771</xdr:rowOff>
    </xdr:from>
    <xdr:to>
      <xdr:col>41</xdr:col>
      <xdr:colOff>101600</xdr:colOff>
      <xdr:row>98</xdr:row>
      <xdr:rowOff>67921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59048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58986</xdr:rowOff>
    </xdr:from>
    <xdr:to>
      <xdr:col>36</xdr:col>
      <xdr:colOff>165100</xdr:colOff>
      <xdr:row>97</xdr:row>
      <xdr:rowOff>160586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151713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139700</xdr:rowOff>
    </xdr:from>
    <xdr:to>
      <xdr:col>85</xdr:col>
      <xdr:colOff>127000</xdr:colOff>
      <xdr:row>37</xdr:row>
      <xdr:rowOff>49730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311900"/>
          <a:ext cx="838200" cy="8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139700</xdr:rowOff>
    </xdr:from>
    <xdr:to>
      <xdr:col>81</xdr:col>
      <xdr:colOff>50800</xdr:colOff>
      <xdr:row>36</xdr:row>
      <xdr:rowOff>146558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119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49893</xdr:rowOff>
    </xdr:from>
    <xdr:to>
      <xdr:col>76</xdr:col>
      <xdr:colOff>114300</xdr:colOff>
      <xdr:row>36</xdr:row>
      <xdr:rowOff>146558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22093"/>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134965</xdr:rowOff>
    </xdr:from>
    <xdr:to>
      <xdr:col>71</xdr:col>
      <xdr:colOff>177800</xdr:colOff>
      <xdr:row>36</xdr:row>
      <xdr:rowOff>49893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135715"/>
          <a:ext cx="889000" cy="8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170380</xdr:rowOff>
    </xdr:from>
    <xdr:to>
      <xdr:col>85</xdr:col>
      <xdr:colOff>177800</xdr:colOff>
      <xdr:row>37</xdr:row>
      <xdr:rowOff>100530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4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148807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2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88900</xdr:rowOff>
    </xdr:from>
    <xdr:to>
      <xdr:col>81</xdr:col>
      <xdr:colOff>101600</xdr:colOff>
      <xdr:row>37</xdr:row>
      <xdr:rowOff>19050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10177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95758</xdr:rowOff>
    </xdr:from>
    <xdr:to>
      <xdr:col>76</xdr:col>
      <xdr:colOff>165100</xdr:colOff>
      <xdr:row>37</xdr:row>
      <xdr:rowOff>25908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170543</xdr:rowOff>
    </xdr:from>
    <xdr:to>
      <xdr:col>72</xdr:col>
      <xdr:colOff>38100</xdr:colOff>
      <xdr:row>36</xdr:row>
      <xdr:rowOff>100693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91820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26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84165</xdr:rowOff>
    </xdr:from>
    <xdr:to>
      <xdr:col>67</xdr:col>
      <xdr:colOff>101600</xdr:colOff>
      <xdr:row>36</xdr:row>
      <xdr:rowOff>14315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8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30842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8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82055</xdr:rowOff>
    </xdr:from>
    <xdr:to>
      <xdr:col>85</xdr:col>
      <xdr:colOff>127000</xdr:colOff>
      <xdr:row>55</xdr:row>
      <xdr:rowOff>79921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340355"/>
          <a:ext cx="838200" cy="16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82055</xdr:rowOff>
    </xdr:from>
    <xdr:to>
      <xdr:col>81</xdr:col>
      <xdr:colOff>50800</xdr:colOff>
      <xdr:row>55</xdr:row>
      <xdr:rowOff>66929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340355"/>
          <a:ext cx="889000" cy="15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13627</xdr:rowOff>
    </xdr:from>
    <xdr:to>
      <xdr:col>76</xdr:col>
      <xdr:colOff>114300</xdr:colOff>
      <xdr:row>55</xdr:row>
      <xdr:rowOff>66929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443377"/>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13627</xdr:rowOff>
    </xdr:from>
    <xdr:to>
      <xdr:col>71</xdr:col>
      <xdr:colOff>177800</xdr:colOff>
      <xdr:row>56</xdr:row>
      <xdr:rowOff>110878</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443377"/>
          <a:ext cx="889000" cy="26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29121</xdr:rowOff>
    </xdr:from>
    <xdr:to>
      <xdr:col>85</xdr:col>
      <xdr:colOff>177800</xdr:colOff>
      <xdr:row>55</xdr:row>
      <xdr:rowOff>130721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4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51998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3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31255</xdr:rowOff>
    </xdr:from>
    <xdr:to>
      <xdr:col>81</xdr:col>
      <xdr:colOff>101600</xdr:colOff>
      <xdr:row>54</xdr:row>
      <xdr:rowOff>132855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2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149382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06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16129</xdr:rowOff>
    </xdr:from>
    <xdr:to>
      <xdr:col>76</xdr:col>
      <xdr:colOff>165100</xdr:colOff>
      <xdr:row>55</xdr:row>
      <xdr:rowOff>117729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4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134256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2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134277</xdr:rowOff>
    </xdr:from>
    <xdr:to>
      <xdr:col>72</xdr:col>
      <xdr:colOff>38100</xdr:colOff>
      <xdr:row>55</xdr:row>
      <xdr:rowOff>64427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3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80954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16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60078</xdr:rowOff>
    </xdr:from>
    <xdr:to>
      <xdr:col>67</xdr:col>
      <xdr:colOff>101600</xdr:colOff>
      <xdr:row>56</xdr:row>
      <xdr:rowOff>161678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6755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4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36703</xdr:rowOff>
    </xdr:from>
    <xdr:to>
      <xdr:col>85</xdr:col>
      <xdr:colOff>127000</xdr:colOff>
      <xdr:row>79</xdr:row>
      <xdr:rowOff>42163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1253"/>
          <a:ext cx="8382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38863</xdr:rowOff>
    </xdr:from>
    <xdr:to>
      <xdr:col>81</xdr:col>
      <xdr:colOff>50800</xdr:colOff>
      <xdr:row>79</xdr:row>
      <xdr:rowOff>42163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3413"/>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38863</xdr:rowOff>
    </xdr:from>
    <xdr:to>
      <xdr:col>76</xdr:col>
      <xdr:colOff>114300</xdr:colOff>
      <xdr:row>79</xdr:row>
      <xdr:rowOff>40132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83413"/>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154305</xdr:rowOff>
    </xdr:from>
    <xdr:to>
      <xdr:col>71</xdr:col>
      <xdr:colOff>177800</xdr:colOff>
      <xdr:row>79</xdr:row>
      <xdr:rowOff>40132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27405"/>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157353</xdr:rowOff>
    </xdr:from>
    <xdr:to>
      <xdr:col>85</xdr:col>
      <xdr:colOff>177800</xdr:colOff>
      <xdr:row>79</xdr:row>
      <xdr:rowOff>87503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72280</xdr:rowOff>
    </xdr:from>
    <xdr:ext cx="313932"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45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162813</xdr:rowOff>
    </xdr:from>
    <xdr:to>
      <xdr:col>81</xdr:col>
      <xdr:colOff>101600</xdr:colOff>
      <xdr:row>79</xdr:row>
      <xdr:rowOff>92963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84090</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2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159513</xdr:rowOff>
    </xdr:from>
    <xdr:to>
      <xdr:col>76</xdr:col>
      <xdr:colOff>165100</xdr:colOff>
      <xdr:row>79</xdr:row>
      <xdr:rowOff>89663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80790</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35333" y="13625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160782</xdr:rowOff>
    </xdr:from>
    <xdr:to>
      <xdr:col>72</xdr:col>
      <xdr:colOff>38100</xdr:colOff>
      <xdr:row>79</xdr:row>
      <xdr:rowOff>90932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82059</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46333" y="13626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103505</xdr:rowOff>
    </xdr:from>
    <xdr:to>
      <xdr:col>67</xdr:col>
      <xdr:colOff>101600</xdr:colOff>
      <xdr:row>79</xdr:row>
      <xdr:rowOff>33655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24782</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569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91694</xdr:rowOff>
    </xdr:from>
    <xdr:to>
      <xdr:col>85</xdr:col>
      <xdr:colOff>127000</xdr:colOff>
      <xdr:row>96</xdr:row>
      <xdr:rowOff>152828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550894"/>
          <a:ext cx="8382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152828</xdr:rowOff>
    </xdr:from>
    <xdr:to>
      <xdr:col>81</xdr:col>
      <xdr:colOff>50800</xdr:colOff>
      <xdr:row>96</xdr:row>
      <xdr:rowOff>171017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612028"/>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147896</xdr:rowOff>
    </xdr:from>
    <xdr:to>
      <xdr:col>76</xdr:col>
      <xdr:colOff>114300</xdr:colOff>
      <xdr:row>96</xdr:row>
      <xdr:rowOff>171017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607096"/>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125820</xdr:rowOff>
    </xdr:from>
    <xdr:to>
      <xdr:col>71</xdr:col>
      <xdr:colOff>177800</xdr:colOff>
      <xdr:row>96</xdr:row>
      <xdr:rowOff>147896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585020"/>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5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19321</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102028</xdr:rowOff>
    </xdr:from>
    <xdr:to>
      <xdr:col>81</xdr:col>
      <xdr:colOff>101600</xdr:colOff>
      <xdr:row>97</xdr:row>
      <xdr:rowOff>32178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5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23305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65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120217</xdr:rowOff>
    </xdr:from>
    <xdr:to>
      <xdr:col>76</xdr:col>
      <xdr:colOff>165100</xdr:colOff>
      <xdr:row>97</xdr:row>
      <xdr:rowOff>50367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41494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97096</xdr:rowOff>
    </xdr:from>
    <xdr:to>
      <xdr:col>72</xdr:col>
      <xdr:colOff>38100</xdr:colOff>
      <xdr:row>97</xdr:row>
      <xdr:rowOff>27246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55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18373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64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75020</xdr:rowOff>
    </xdr:from>
    <xdr:to>
      <xdr:col>67</xdr:col>
      <xdr:colOff>101600</xdr:colOff>
      <xdr:row>97</xdr:row>
      <xdr:rowOff>5170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5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167747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6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住民一人当たりのコストのうち最も大きいものは民生費であり、過去</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年最も高い数値となった令和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年度と比べ</a:t>
          </a:r>
          <a:r>
            <a:rPr kumimoji="1" lang="en-US" altLang="ja-JP" sz="1100" b="0" i="0" baseline="0">
              <a:solidFill>
                <a:schemeClr val="dk1"/>
              </a:solidFill>
              <a:effectLst/>
              <a:latin typeface="+mn-lt"/>
              <a:ea typeface="+mn-ea"/>
              <a:cs typeface="+mn-cs"/>
            </a:rPr>
            <a:t>9,854</a:t>
          </a:r>
          <a:r>
            <a:rPr kumimoji="1" lang="ja-JP" altLang="ja-JP" sz="1100" b="0" i="0" baseline="0">
              <a:solidFill>
                <a:schemeClr val="dk1"/>
              </a:solidFill>
              <a:effectLst/>
              <a:latin typeface="+mn-lt"/>
              <a:ea typeface="+mn-ea"/>
              <a:cs typeface="+mn-cs"/>
            </a:rPr>
            <a:t>円減少し、類似団体内平均値を下回っている。前年度と比べ、電力・ガス・食料品等価格高騰緊急支援給付金給付事業費が皆増となった一方で、各種臨時特別給付金給付事業費の減少により全体として減少した。類似団体と比較して低い水準（</a:t>
          </a:r>
          <a:r>
            <a:rPr kumimoji="1" lang="en-US" altLang="ja-JP" sz="1100" b="0" i="0" baseline="0">
              <a:solidFill>
                <a:schemeClr val="dk1"/>
              </a:solidFill>
              <a:effectLst/>
              <a:latin typeface="+mn-lt"/>
              <a:ea typeface="+mn-ea"/>
              <a:cs typeface="+mn-cs"/>
            </a:rPr>
            <a:t>61</a:t>
          </a:r>
          <a:r>
            <a:rPr kumimoji="1" lang="ja-JP" altLang="ja-JP" sz="1100" b="0" i="0" baseline="0">
              <a:solidFill>
                <a:schemeClr val="dk1"/>
              </a:solidFill>
              <a:effectLst/>
              <a:latin typeface="+mn-lt"/>
              <a:ea typeface="+mn-ea"/>
              <a:cs typeface="+mn-cs"/>
            </a:rPr>
            <a:t>位）になっている要因としては、本市が保育所</a:t>
          </a:r>
          <a:r>
            <a:rPr kumimoji="1" lang="ja-JP" altLang="en-US" sz="1100" b="0" i="0" baseline="0">
              <a:solidFill>
                <a:schemeClr val="dk1"/>
              </a:solidFill>
              <a:effectLst/>
              <a:latin typeface="+mn-lt"/>
              <a:ea typeface="+mn-ea"/>
              <a:cs typeface="+mn-cs"/>
            </a:rPr>
            <a:t>等</a:t>
          </a:r>
          <a:r>
            <a:rPr kumimoji="1" lang="en-US" altLang="ja-JP" sz="1100" b="0" i="0" baseline="0">
              <a:solidFill>
                <a:schemeClr val="dk1"/>
              </a:solidFill>
              <a:effectLst/>
              <a:latin typeface="+mn-lt"/>
              <a:ea typeface="+mn-ea"/>
              <a:cs typeface="+mn-cs"/>
            </a:rPr>
            <a:t>64</a:t>
          </a:r>
          <a:r>
            <a:rPr kumimoji="1" lang="ja-JP" altLang="ja-JP" sz="1100" b="0" i="0" baseline="0">
              <a:solidFill>
                <a:schemeClr val="dk1"/>
              </a:solidFill>
              <a:effectLst/>
              <a:latin typeface="+mn-lt"/>
              <a:ea typeface="+mn-ea"/>
              <a:cs typeface="+mn-cs"/>
            </a:rPr>
            <a:t>園のうち</a:t>
          </a:r>
          <a:r>
            <a:rPr kumimoji="1" lang="en-US" altLang="ja-JP" sz="1100" b="0" i="0" baseline="0">
              <a:solidFill>
                <a:schemeClr val="dk1"/>
              </a:solidFill>
              <a:effectLst/>
              <a:latin typeface="+mn-lt"/>
              <a:ea typeface="+mn-ea"/>
              <a:cs typeface="+mn-cs"/>
            </a:rPr>
            <a:t>59</a:t>
          </a:r>
          <a:r>
            <a:rPr kumimoji="1" lang="ja-JP" altLang="ja-JP" sz="1100" b="0" i="0" baseline="0">
              <a:solidFill>
                <a:schemeClr val="dk1"/>
              </a:solidFill>
              <a:effectLst/>
              <a:latin typeface="+mn-lt"/>
              <a:ea typeface="+mn-ea"/>
              <a:cs typeface="+mn-cs"/>
            </a:rPr>
            <a:t>園を社会福祉法人等に運営委託していることが大きな要因である。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住民一人当たりのコストが類似団体内平均値を大きく上回っているものは教育費や衛生費である。教育費は、類似団体平均値と比較し</a:t>
          </a:r>
          <a:r>
            <a:rPr kumimoji="1" lang="en-US" altLang="ja-JP" sz="1100" b="0" i="0" baseline="0">
              <a:solidFill>
                <a:schemeClr val="dk1"/>
              </a:solidFill>
              <a:effectLst/>
              <a:latin typeface="+mn-lt"/>
              <a:ea typeface="+mn-ea"/>
              <a:cs typeface="+mn-cs"/>
            </a:rPr>
            <a:t>6,119</a:t>
          </a:r>
          <a:r>
            <a:rPr kumimoji="1" lang="ja-JP" altLang="ja-JP" sz="1100" b="0" i="0" baseline="0">
              <a:solidFill>
                <a:schemeClr val="dk1"/>
              </a:solidFill>
              <a:effectLst/>
              <a:latin typeface="+mn-lt"/>
              <a:ea typeface="+mn-ea"/>
              <a:cs typeface="+mn-cs"/>
            </a:rPr>
            <a:t>円上回っているものの前年度対比</a:t>
          </a:r>
          <a:r>
            <a:rPr kumimoji="1" lang="en-US" altLang="ja-JP" sz="1100" b="0" i="0" baseline="0">
              <a:solidFill>
                <a:schemeClr val="dk1"/>
              </a:solidFill>
              <a:effectLst/>
              <a:latin typeface="+mn-lt"/>
              <a:ea typeface="+mn-ea"/>
              <a:cs typeface="+mn-cs"/>
            </a:rPr>
            <a:t>8,888</a:t>
          </a:r>
          <a:r>
            <a:rPr kumimoji="1" lang="ja-JP" altLang="ja-JP" sz="1100" b="0" i="0" baseline="0">
              <a:solidFill>
                <a:schemeClr val="dk1"/>
              </a:solidFill>
              <a:effectLst/>
              <a:latin typeface="+mn-lt"/>
              <a:ea typeface="+mn-ea"/>
              <a:cs typeface="+mn-cs"/>
            </a:rPr>
            <a:t>円減少し</a:t>
          </a:r>
          <a:r>
            <a:rPr kumimoji="1" lang="en-US" altLang="ja-JP" sz="1100" b="0" i="0" baseline="0">
              <a:solidFill>
                <a:schemeClr val="dk1"/>
              </a:solidFill>
              <a:effectLst/>
              <a:latin typeface="+mn-lt"/>
              <a:ea typeface="+mn-ea"/>
              <a:cs typeface="+mn-cs"/>
            </a:rPr>
            <a:t>54,138</a:t>
          </a:r>
          <a:r>
            <a:rPr kumimoji="1" lang="ja-JP" altLang="ja-JP" sz="1100" b="0" i="0" baseline="0">
              <a:solidFill>
                <a:schemeClr val="dk1"/>
              </a:solidFill>
              <a:effectLst/>
              <a:latin typeface="+mn-lt"/>
              <a:ea typeface="+mn-ea"/>
              <a:cs typeface="+mn-cs"/>
            </a:rPr>
            <a:t>円となった。類似団体平均を上回る理由は、積極的な</a:t>
          </a:r>
          <a:r>
            <a:rPr kumimoji="1" lang="ja-JP" altLang="en-US" sz="1100" b="0" i="0" baseline="0">
              <a:solidFill>
                <a:schemeClr val="dk1"/>
              </a:solidFill>
              <a:effectLst/>
              <a:latin typeface="+mn-lt"/>
              <a:ea typeface="+mn-ea"/>
              <a:cs typeface="+mn-cs"/>
            </a:rPr>
            <a:t>小中学校の</a:t>
          </a:r>
          <a:r>
            <a:rPr kumimoji="1" lang="ja-JP" altLang="ja-JP" sz="1100" b="0" i="0" baseline="0">
              <a:solidFill>
                <a:schemeClr val="dk1"/>
              </a:solidFill>
              <a:effectLst/>
              <a:latin typeface="+mn-lt"/>
              <a:ea typeface="+mn-ea"/>
              <a:cs typeface="+mn-cs"/>
            </a:rPr>
            <a:t>校舎等長寿命化改良工事を行っているためである。減少の主な要因は、まちなか図書館整備事業費や共同調理場再整備事業費の皆減などによるものである。衛生費は、類似団体平均値を</a:t>
          </a:r>
          <a:r>
            <a:rPr kumimoji="1" lang="en-US" altLang="ja-JP" sz="1100" b="0" i="0" baseline="0">
              <a:solidFill>
                <a:schemeClr val="dk1"/>
              </a:solidFill>
              <a:effectLst/>
              <a:latin typeface="+mn-lt"/>
              <a:ea typeface="+mn-ea"/>
              <a:cs typeface="+mn-cs"/>
            </a:rPr>
            <a:t>2,995</a:t>
          </a:r>
          <a:r>
            <a:rPr kumimoji="1" lang="ja-JP" altLang="ja-JP" sz="1100" b="0" i="0" baseline="0">
              <a:solidFill>
                <a:schemeClr val="dk1"/>
              </a:solidFill>
              <a:effectLst/>
              <a:latin typeface="+mn-lt"/>
              <a:ea typeface="+mn-ea"/>
              <a:cs typeface="+mn-cs"/>
            </a:rPr>
            <a:t>円上回り、</a:t>
          </a:r>
          <a:r>
            <a:rPr kumimoji="1" lang="en-US" altLang="ja-JP" sz="1100" b="0" i="0" baseline="0">
              <a:solidFill>
                <a:schemeClr val="dk1"/>
              </a:solidFill>
              <a:effectLst/>
              <a:latin typeface="+mn-lt"/>
              <a:ea typeface="+mn-ea"/>
              <a:cs typeface="+mn-cs"/>
            </a:rPr>
            <a:t>51,670</a:t>
          </a:r>
          <a:r>
            <a:rPr kumimoji="1" lang="ja-JP" altLang="ja-JP" sz="1100" b="0" i="0" baseline="0">
              <a:solidFill>
                <a:schemeClr val="dk1"/>
              </a:solidFill>
              <a:effectLst/>
              <a:latin typeface="+mn-lt"/>
              <a:ea typeface="+mn-ea"/>
              <a:cs typeface="+mn-cs"/>
            </a:rPr>
            <a:t>円となった。増加の主な要因は、ごみ処理施設整備等事業費の増加などによるものである。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財政調整基金については、市税や</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各種交付金、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普通交付税などの増加を踏まえた収支見通しに基づき取崩しを</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留保したことなどにより、令和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年度末現在高から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7,566</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万円増加し、令和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年度末現在高は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4,936</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万円となった。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また、実質収支については、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歳入歳出差引が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9,736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万円減少したことに加え、</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翌年度に繰り越すべき財源が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8,065</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万円増加したことから実質収支が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し、令和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1.39</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5.58%</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実質収支が減少したことから</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246</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マイナス</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に転じた。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の連結実質赤字比率について、一般会計では歳入歳出ともに減少した中、歳出の減に対し国庫支出金などの歳入が大きく減少したため、歳入歳出差引が減少したことに加え、翌年度に繰り越すべき財源が増加したことにより黒字額が減少し、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また、水道事業会計で現金預金の減少により黒字額が減少した一方、全体では、病院事業会計で現金預金の増加により大きく黒字額が増加したことなどにより、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％の黒字）となり、前年度から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2" width="2.1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143690763</v>
      </c>
      <c r="BO4" s="449"/>
      <c r="BP4" s="449"/>
      <c r="BQ4" s="449"/>
      <c r="BR4" s="449"/>
      <c r="BS4" s="449"/>
      <c r="BT4" s="449"/>
      <c r="BU4" s="450"/>
      <c r="BV4" s="448">
        <v>149342014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138054233</v>
      </c>
      <c r="BO5" s="420"/>
      <c r="BP5" s="420"/>
      <c r="BQ5" s="420"/>
      <c r="BR5" s="420"/>
      <c r="BS5" s="420"/>
      <c r="BT5" s="420"/>
      <c r="BU5" s="421"/>
      <c r="BV5" s="419">
        <v>143308125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89.4</v>
      </c>
      <c r="CU5" s="417"/>
      <c r="CV5" s="417"/>
      <c r="CW5" s="417"/>
      <c r="CX5" s="417"/>
      <c r="CY5" s="417"/>
      <c r="CZ5" s="417"/>
      <c r="DA5" s="418"/>
      <c r="DB5" s="416">
        <v>87.2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5636530</v>
      </c>
      <c r="BO6" s="420"/>
      <c r="BP6" s="420"/>
      <c r="BQ6" s="420"/>
      <c r="BR6" s="420"/>
      <c r="BS6" s="420"/>
      <c r="BT6" s="420"/>
      <c r="BU6" s="421"/>
      <c r="BV6" s="419">
        <v>6033889</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89.4</v>
      </c>
      <c r="CU6" s="563"/>
      <c r="CV6" s="563"/>
      <c r="CW6" s="563"/>
      <c r="CX6" s="563"/>
      <c r="CY6" s="563"/>
      <c r="CZ6" s="563"/>
      <c r="DA6" s="564"/>
      <c r="DB6" s="562">
        <v>87.2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1481051</v>
      </c>
      <c r="BO7" s="420"/>
      <c r="BP7" s="420"/>
      <c r="BQ7" s="420"/>
      <c r="BR7" s="420"/>
      <c r="BS7" s="420"/>
      <c r="BT7" s="420"/>
      <c r="BU7" s="421"/>
      <c r="BV7" s="419">
        <v>800406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74462303</v>
      </c>
      <c r="CU7" s="420"/>
      <c r="CV7" s="420"/>
      <c r="CW7" s="420"/>
      <c r="CX7" s="420"/>
      <c r="CY7" s="420"/>
      <c r="CZ7" s="420"/>
      <c r="DA7" s="421"/>
      <c r="DB7" s="419">
        <v>75109606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4155479</v>
      </c>
      <c r="BO8" s="420"/>
      <c r="BP8" s="420"/>
      <c r="BQ8" s="420"/>
      <c r="BR8" s="420"/>
      <c r="BS8" s="420"/>
      <c r="BT8" s="420"/>
      <c r="BU8" s="421"/>
      <c r="BV8" s="419">
        <v>5233483</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0.99</v>
      </c>
      <c r="CU8" s="523"/>
      <c r="CV8" s="523"/>
      <c r="CW8" s="523"/>
      <c r="CX8" s="523"/>
      <c r="CY8" s="523"/>
      <c r="CZ8" s="523"/>
      <c r="DA8" s="524"/>
      <c r="DB8" s="522">
        <v>0.99</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371920</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-1078004</v>
      </c>
      <c r="BO9" s="420"/>
      <c r="BP9" s="420"/>
      <c r="BQ9" s="420"/>
      <c r="BR9" s="420"/>
      <c r="BS9" s="420"/>
      <c r="BT9" s="420"/>
      <c r="BU9" s="421"/>
      <c r="BV9" s="419">
        <v>474574</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10.5</v>
      </c>
      <c r="CU9" s="417"/>
      <c r="CV9" s="417"/>
      <c r="CW9" s="417"/>
      <c r="CX9" s="417"/>
      <c r="CY9" s="417"/>
      <c r="CZ9" s="417"/>
      <c r="DA9" s="418"/>
      <c r="DB9" s="416">
        <v>10</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374765</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96</v>
      </c>
      <c r="AV10" s="478"/>
      <c r="AW10" s="478"/>
      <c r="AX10" s="478"/>
      <c r="AY10" s="433" t="s">
        <v>124</v>
      </c>
      <c r="AZ10" s="434"/>
      <c r="BA10" s="434"/>
      <c r="BB10" s="434"/>
      <c r="BC10" s="434"/>
      <c r="BD10" s="434"/>
      <c r="BE10" s="434"/>
      <c r="BF10" s="434"/>
      <c r="BG10" s="434"/>
      <c r="BH10" s="434"/>
      <c r="BI10" s="434"/>
      <c r="BJ10" s="434"/>
      <c r="BK10" s="434"/>
      <c r="BL10" s="434"/>
      <c r="BM10" s="435"/>
      <c r="BN10" s="419">
        <v>15152</v>
      </c>
      <c r="BO10" s="420"/>
      <c r="BP10" s="420"/>
      <c r="BQ10" s="420"/>
      <c r="BR10" s="420"/>
      <c r="BS10" s="420"/>
      <c r="BT10" s="420"/>
      <c r="BU10" s="421"/>
      <c r="BV10" s="419">
        <v>5541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96</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370761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1159497</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351213</v>
      </c>
      <c r="S13" s="507"/>
      <c r="T13" s="507"/>
      <c r="U13" s="507"/>
      <c r="V13" s="508"/>
      <c r="W13" s="509" t="s">
        <v>143</v>
      </c>
      <c r="X13" s="405"/>
      <c r="Y13" s="405"/>
      <c r="Z13" s="405"/>
      <c r="AA13" s="405"/>
      <c r="AB13" s="406"/>
      <c r="AC13" s="372">
        <v>9648</v>
      </c>
      <c r="AD13" s="373"/>
      <c r="AE13" s="373"/>
      <c r="AF13" s="373"/>
      <c r="AG13" s="374"/>
      <c r="AH13" s="372">
        <v>10255</v>
      </c>
      <c r="AI13" s="373"/>
      <c r="AJ13" s="373"/>
      <c r="AK13" s="373"/>
      <c r="AL13" s="432"/>
      <c r="AM13" s="476" t="s">
        <v>144</v>
      </c>
      <c r="AN13" s="376"/>
      <c r="AO13" s="376"/>
      <c r="AP13" s="376"/>
      <c r="AQ13" s="376"/>
      <c r="AR13" s="376"/>
      <c r="AS13" s="376"/>
      <c r="AT13" s="377"/>
      <c r="AU13" s="477" t="s">
        <v>119</v>
      </c>
      <c r="AV13" s="478"/>
      <c r="AW13" s="478"/>
      <c r="AX13" s="478"/>
      <c r="AY13" s="433" t="s">
        <v>145</v>
      </c>
      <c r="AZ13" s="434"/>
      <c r="BA13" s="434"/>
      <c r="BB13" s="434"/>
      <c r="BC13" s="434"/>
      <c r="BD13" s="434"/>
      <c r="BE13" s="434"/>
      <c r="BF13" s="434"/>
      <c r="BG13" s="434"/>
      <c r="BH13" s="434"/>
      <c r="BI13" s="434"/>
      <c r="BJ13" s="434"/>
      <c r="BK13" s="434"/>
      <c r="BL13" s="434"/>
      <c r="BM13" s="435"/>
      <c r="BN13" s="419">
        <v>-2222349</v>
      </c>
      <c r="BO13" s="420"/>
      <c r="BP13" s="420"/>
      <c r="BQ13" s="420"/>
      <c r="BR13" s="420"/>
      <c r="BS13" s="420"/>
      <c r="BT13" s="420"/>
      <c r="BU13" s="421"/>
      <c r="BV13" s="419">
        <v>480115</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4.4000000000000004</v>
      </c>
      <c r="CU13" s="417"/>
      <c r="CV13" s="417"/>
      <c r="CW13" s="417"/>
      <c r="CX13" s="417"/>
      <c r="CY13" s="417"/>
      <c r="CZ13" s="417"/>
      <c r="DA13" s="418"/>
      <c r="DB13" s="416">
        <v>3.8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372604</v>
      </c>
      <c r="S14" s="507"/>
      <c r="T14" s="507"/>
      <c r="U14" s="507"/>
      <c r="V14" s="508"/>
      <c r="W14" s="510"/>
      <c r="X14" s="408"/>
      <c r="Y14" s="408"/>
      <c r="Z14" s="408"/>
      <c r="AA14" s="408"/>
      <c r="AB14" s="409"/>
      <c r="AC14" s="499">
        <v>5.3</v>
      </c>
      <c r="AD14" s="500"/>
      <c r="AE14" s="500"/>
      <c r="AF14" s="500"/>
      <c r="AG14" s="501"/>
      <c r="AH14" s="499">
        <v>5.6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27.8</v>
      </c>
      <c r="CU14" s="517"/>
      <c r="CV14" s="517"/>
      <c r="CW14" s="517"/>
      <c r="CX14" s="517"/>
      <c r="CY14" s="517"/>
      <c r="CZ14" s="517"/>
      <c r="DA14" s="518"/>
      <c r="DB14" s="516">
        <v>33.299999999999997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354243</v>
      </c>
      <c r="S15" s="507"/>
      <c r="T15" s="507"/>
      <c r="U15" s="507"/>
      <c r="V15" s="508"/>
      <c r="W15" s="509" t="s">
        <v>150</v>
      </c>
      <c r="X15" s="405"/>
      <c r="Y15" s="405"/>
      <c r="Z15" s="405"/>
      <c r="AA15" s="405"/>
      <c r="AB15" s="406"/>
      <c r="AC15" s="372">
        <v>64483</v>
      </c>
      <c r="AD15" s="373"/>
      <c r="AE15" s="373"/>
      <c r="AF15" s="373"/>
      <c r="AG15" s="374"/>
      <c r="AH15" s="372">
        <v>64608</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57375589</v>
      </c>
      <c r="BO15" s="449"/>
      <c r="BP15" s="449"/>
      <c r="BQ15" s="449"/>
      <c r="BR15" s="449"/>
      <c r="BS15" s="449"/>
      <c r="BT15" s="449"/>
      <c r="BU15" s="450"/>
      <c r="BV15" s="448">
        <v>55881170</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35.299999999999997</v>
      </c>
      <c r="AD16" s="500"/>
      <c r="AE16" s="500"/>
      <c r="AF16" s="500"/>
      <c r="AG16" s="501"/>
      <c r="AH16" s="499">
        <v>35.4</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58361297</v>
      </c>
      <c r="BO16" s="420"/>
      <c r="BP16" s="420"/>
      <c r="BQ16" s="420"/>
      <c r="BR16" s="420"/>
      <c r="BS16" s="420"/>
      <c r="BT16" s="420"/>
      <c r="BU16" s="421"/>
      <c r="BV16" s="419">
        <v>57387181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108739</v>
      </c>
      <c r="AD17" s="373"/>
      <c r="AE17" s="373"/>
      <c r="AF17" s="373"/>
      <c r="AG17" s="374"/>
      <c r="AH17" s="372">
        <v>107631</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73117622</v>
      </c>
      <c r="BO17" s="420"/>
      <c r="BP17" s="420"/>
      <c r="BQ17" s="420"/>
      <c r="BR17" s="420"/>
      <c r="BS17" s="420"/>
      <c r="BT17" s="420"/>
      <c r="BU17" s="421"/>
      <c r="BV17" s="419">
        <v>71288293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262</v>
      </c>
      <c r="M18" s="472"/>
      <c r="N18" s="472"/>
      <c r="O18" s="472"/>
      <c r="P18" s="472"/>
      <c r="Q18" s="472"/>
      <c r="R18" s="473"/>
      <c r="S18" s="473"/>
      <c r="T18" s="473"/>
      <c r="U18" s="473"/>
      <c r="V18" s="474"/>
      <c r="W18" s="490"/>
      <c r="X18" s="491"/>
      <c r="Y18" s="491"/>
      <c r="Z18" s="491"/>
      <c r="AA18" s="491"/>
      <c r="AB18" s="515"/>
      <c r="AC18" s="389">
        <v>59.5</v>
      </c>
      <c r="AD18" s="390"/>
      <c r="AE18" s="390"/>
      <c r="AF18" s="390"/>
      <c r="AG18" s="475"/>
      <c r="AH18" s="389">
        <v>59</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67992844</v>
      </c>
      <c r="BO18" s="420"/>
      <c r="BP18" s="420"/>
      <c r="BQ18" s="420"/>
      <c r="BR18" s="420"/>
      <c r="BS18" s="420"/>
      <c r="BT18" s="420"/>
      <c r="BU18" s="421"/>
      <c r="BV18" s="419">
        <v>65998147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1420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87908908</v>
      </c>
      <c r="BO19" s="420"/>
      <c r="BP19" s="420"/>
      <c r="BQ19" s="420"/>
      <c r="BR19" s="420"/>
      <c r="BS19" s="420"/>
      <c r="BT19" s="420"/>
      <c r="BU19" s="421"/>
      <c r="BV19" s="419">
        <v>85907862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151377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99290284</v>
      </c>
      <c r="BO22" s="449"/>
      <c r="BP22" s="449"/>
      <c r="BQ22" s="449"/>
      <c r="BR22" s="449"/>
      <c r="BS22" s="449"/>
      <c r="BT22" s="449"/>
      <c r="BU22" s="450"/>
      <c r="BV22" s="448">
        <v>102126858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59635618</v>
      </c>
      <c r="BO23" s="420"/>
      <c r="BP23" s="420"/>
      <c r="BQ23" s="420"/>
      <c r="BR23" s="420"/>
      <c r="BS23" s="420"/>
      <c r="BT23" s="420"/>
      <c r="BU23" s="421"/>
      <c r="BV23" s="419">
        <v>60177659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10910</v>
      </c>
      <c r="R24" s="373"/>
      <c r="S24" s="373"/>
      <c r="T24" s="373"/>
      <c r="U24" s="373"/>
      <c r="V24" s="374"/>
      <c r="W24" s="462"/>
      <c r="X24" s="399"/>
      <c r="Y24" s="400"/>
      <c r="Z24" s="375" t="s">
        <v>175</v>
      </c>
      <c r="AA24" s="376"/>
      <c r="AB24" s="376"/>
      <c r="AC24" s="376"/>
      <c r="AD24" s="376"/>
      <c r="AE24" s="376"/>
      <c r="AF24" s="376"/>
      <c r="AG24" s="377"/>
      <c r="AH24" s="372">
        <v>2118</v>
      </c>
      <c r="AI24" s="373"/>
      <c r="AJ24" s="373"/>
      <c r="AK24" s="373"/>
      <c r="AL24" s="374"/>
      <c r="AM24" s="372">
        <v>6701352</v>
      </c>
      <c r="AN24" s="373"/>
      <c r="AO24" s="373"/>
      <c r="AP24" s="373"/>
      <c r="AQ24" s="373"/>
      <c r="AR24" s="374"/>
      <c r="AS24" s="372">
        <v>3164</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74338820</v>
      </c>
      <c r="BO24" s="420"/>
      <c r="BP24" s="420"/>
      <c r="BQ24" s="420"/>
      <c r="BR24" s="420"/>
      <c r="BS24" s="420"/>
      <c r="BT24" s="420"/>
      <c r="BU24" s="421"/>
      <c r="BV24" s="419">
        <v>73672550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2</v>
      </c>
      <c r="M25" s="373"/>
      <c r="N25" s="373"/>
      <c r="O25" s="373"/>
      <c r="P25" s="374"/>
      <c r="Q25" s="372">
        <v>9150</v>
      </c>
      <c r="R25" s="373"/>
      <c r="S25" s="373"/>
      <c r="T25" s="373"/>
      <c r="U25" s="373"/>
      <c r="V25" s="374"/>
      <c r="W25" s="462"/>
      <c r="X25" s="399"/>
      <c r="Y25" s="400"/>
      <c r="Z25" s="375" t="s">
        <v>178</v>
      </c>
      <c r="AA25" s="376"/>
      <c r="AB25" s="376"/>
      <c r="AC25" s="376"/>
      <c r="AD25" s="376"/>
      <c r="AE25" s="376"/>
      <c r="AF25" s="376"/>
      <c r="AG25" s="377"/>
      <c r="AH25" s="372">
        <v>333</v>
      </c>
      <c r="AI25" s="373"/>
      <c r="AJ25" s="373"/>
      <c r="AK25" s="373"/>
      <c r="AL25" s="374"/>
      <c r="AM25" s="372">
        <v>1042623</v>
      </c>
      <c r="AN25" s="373"/>
      <c r="AO25" s="373"/>
      <c r="AP25" s="373"/>
      <c r="AQ25" s="373"/>
      <c r="AR25" s="374"/>
      <c r="AS25" s="372">
        <v>3131</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97035451</v>
      </c>
      <c r="BO25" s="449"/>
      <c r="BP25" s="449"/>
      <c r="BQ25" s="449"/>
      <c r="BR25" s="449"/>
      <c r="BS25" s="449"/>
      <c r="BT25" s="449"/>
      <c r="BU25" s="450"/>
      <c r="BV25" s="448">
        <v>105848677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7100</v>
      </c>
      <c r="R26" s="373"/>
      <c r="S26" s="373"/>
      <c r="T26" s="373"/>
      <c r="U26" s="373"/>
      <c r="V26" s="374"/>
      <c r="W26" s="462"/>
      <c r="X26" s="399"/>
      <c r="Y26" s="400"/>
      <c r="Z26" s="375" t="s">
        <v>181</v>
      </c>
      <c r="AA26" s="430"/>
      <c r="AB26" s="430"/>
      <c r="AC26" s="430"/>
      <c r="AD26" s="430"/>
      <c r="AE26" s="430"/>
      <c r="AF26" s="430"/>
      <c r="AG26" s="431"/>
      <c r="AH26" s="372">
        <v>268</v>
      </c>
      <c r="AI26" s="373"/>
      <c r="AJ26" s="373"/>
      <c r="AK26" s="373"/>
      <c r="AL26" s="374"/>
      <c r="AM26" s="372">
        <v>825172</v>
      </c>
      <c r="AN26" s="373"/>
      <c r="AO26" s="373"/>
      <c r="AP26" s="373"/>
      <c r="AQ26" s="373"/>
      <c r="AR26" s="374"/>
      <c r="AS26" s="372">
        <v>3079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v>240000</v>
      </c>
      <c r="BO26" s="420"/>
      <c r="BP26" s="420"/>
      <c r="BQ26" s="420"/>
      <c r="BR26" s="420"/>
      <c r="BS26" s="420"/>
      <c r="BT26" s="420"/>
      <c r="BU26" s="421"/>
      <c r="BV26" s="419">
        <v>280000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7160</v>
      </c>
      <c r="R27" s="373"/>
      <c r="S27" s="373"/>
      <c r="T27" s="373"/>
      <c r="U27" s="373"/>
      <c r="V27" s="374"/>
      <c r="W27" s="462"/>
      <c r="X27" s="399"/>
      <c r="Y27" s="400"/>
      <c r="Z27" s="375" t="s">
        <v>184</v>
      </c>
      <c r="AA27" s="376"/>
      <c r="AB27" s="376"/>
      <c r="AC27" s="376"/>
      <c r="AD27" s="376"/>
      <c r="AE27" s="376"/>
      <c r="AF27" s="376"/>
      <c r="AG27" s="377"/>
      <c r="AH27" s="372">
        <v>55</v>
      </c>
      <c r="AI27" s="373"/>
      <c r="AJ27" s="373"/>
      <c r="AK27" s="373"/>
      <c r="AL27" s="374"/>
      <c r="AM27" s="372">
        <v>206776</v>
      </c>
      <c r="AN27" s="373"/>
      <c r="AO27" s="373"/>
      <c r="AP27" s="373"/>
      <c r="AQ27" s="373"/>
      <c r="AR27" s="374"/>
      <c r="AS27" s="372">
        <v>3760</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600000</v>
      </c>
      <c r="BO27" s="454"/>
      <c r="BP27" s="454"/>
      <c r="BQ27" s="454"/>
      <c r="BR27" s="454"/>
      <c r="BS27" s="454"/>
      <c r="BT27" s="454"/>
      <c r="BU27" s="455"/>
      <c r="BV27" s="453">
        <v>600000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6510</v>
      </c>
      <c r="R28" s="373"/>
      <c r="S28" s="373"/>
      <c r="T28" s="373"/>
      <c r="U28" s="373"/>
      <c r="V28" s="374"/>
      <c r="W28" s="462"/>
      <c r="X28" s="399"/>
      <c r="Y28" s="400"/>
      <c r="Z28" s="375" t="s">
        <v>187</v>
      </c>
      <c r="AA28" s="376"/>
      <c r="AB28" s="376"/>
      <c r="AC28" s="376"/>
      <c r="AD28" s="376"/>
      <c r="AE28" s="376"/>
      <c r="AF28" s="376"/>
      <c r="AG28" s="377"/>
      <c r="AH28" s="372" t="s">
        <v>188</v>
      </c>
      <c r="AI28" s="373"/>
      <c r="AJ28" s="373"/>
      <c r="AK28" s="373"/>
      <c r="AL28" s="374"/>
      <c r="AM28" s="372" t="s">
        <v>188</v>
      </c>
      <c r="AN28" s="373"/>
      <c r="AO28" s="373"/>
      <c r="AP28" s="373"/>
      <c r="AQ28" s="373"/>
      <c r="AR28" s="374"/>
      <c r="AS28" s="372" t="s">
        <v>141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9149359</v>
      </c>
      <c r="BO28" s="449"/>
      <c r="BP28" s="449"/>
      <c r="BQ28" s="449"/>
      <c r="BR28" s="449"/>
      <c r="BS28" s="449"/>
      <c r="BT28" s="449"/>
      <c r="BU28" s="450"/>
      <c r="BV28" s="448">
        <v>7673704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34</v>
      </c>
      <c r="M29" s="373"/>
      <c r="N29" s="373"/>
      <c r="O29" s="373"/>
      <c r="P29" s="374"/>
      <c r="Q29" s="372">
        <v>5850</v>
      </c>
      <c r="R29" s="373"/>
      <c r="S29" s="373"/>
      <c r="T29" s="373"/>
      <c r="U29" s="373"/>
      <c r="V29" s="374"/>
      <c r="W29" s="463"/>
      <c r="X29" s="464"/>
      <c r="Y29" s="465"/>
      <c r="Z29" s="375" t="s">
        <v>191</v>
      </c>
      <c r="AA29" s="376"/>
      <c r="AB29" s="376"/>
      <c r="AC29" s="376"/>
      <c r="AD29" s="376"/>
      <c r="AE29" s="376"/>
      <c r="AF29" s="376"/>
      <c r="AG29" s="377"/>
      <c r="AH29" s="372">
        <v>2173</v>
      </c>
      <c r="AI29" s="373"/>
      <c r="AJ29" s="373"/>
      <c r="AK29" s="373"/>
      <c r="AL29" s="374"/>
      <c r="AM29" s="372">
        <v>6908128</v>
      </c>
      <c r="AN29" s="373"/>
      <c r="AO29" s="373"/>
      <c r="AP29" s="373"/>
      <c r="AQ29" s="373"/>
      <c r="AR29" s="374"/>
      <c r="AS29" s="372">
        <v>3179</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332304</v>
      </c>
      <c r="BO29" s="420"/>
      <c r="BP29" s="420"/>
      <c r="BQ29" s="420"/>
      <c r="BR29" s="420"/>
      <c r="BS29" s="420"/>
      <c r="BT29" s="420"/>
      <c r="BU29" s="421"/>
      <c r="BV29" s="419">
        <v>339741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5694104</v>
      </c>
      <c r="BO30" s="454"/>
      <c r="BP30" s="454"/>
      <c r="BQ30" s="454"/>
      <c r="BR30" s="454"/>
      <c r="BS30" s="454"/>
      <c r="BT30" s="454"/>
      <c r="BU30" s="455"/>
      <c r="BV30" s="453">
        <v>5533036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9" customHeight="1" x14ac:dyDescent="0.15">
      <c r="A31" s="181"/>
      <c r="B31" s="203"/>
      <c r="DI31" s="204"/>
    </row>
    <row r="32" spans="1:113" ht="13.9"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9"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IF('各会計、関係団体の財政状況及び健全化判断比率'!B35="","",'各会計、関係団体の財政状況及び健全化判断比率'!B35)</f>
        <v>総合動植物公園事業特別会計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東三河広域連合（一般会計）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豊橋市土地開発公社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母子父子寡婦福祉資金貸付事業特別会計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東三河広域連合（介護保険特別会計）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（公財）豊橋市国際交流協会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公共駐車場事業特別会計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愛知県後期高齢者医療広域連合（一般会計）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（公財）豊橋みどりの協会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競輪事業特別会計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愛知県後期高齢者医療広域連合（後期高齢者医療特別会計）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（公財）豊橋市学校給食協会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（公財）豊橋文化振興財団</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20</v>
      </c>
      <c r="CP39" s="367"/>
      <c r="CQ39" s="368" t="str">
        <f>IF('各会計、関係団体の財政状況及び健全化判断比率'!BS12="","",'各会計、関係団体の財政状況及び健全化判断比率'!BS12)</f>
        <v>（公財）豊橋市スポーツ協会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21</v>
      </c>
      <c r="CP40" s="367"/>
      <c r="CQ40" s="368" t="str">
        <f>IF('各会計、関係団体の財政状況及び健全化判断比率'!BS13="","",'各会計、関係団体の財政状況及び健全化判断比率'!BS13)</f>
        <v>豊橋駐車場（株）</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22</v>
      </c>
      <c r="CP41" s="367"/>
      <c r="CQ41" s="368" t="str">
        <f>IF('各会計、関係団体の財政状況及び健全化判断比率'!BS14="","",'各会計、関係団体の財政状況及び健全化判断比率'!BS14)</f>
        <v>豊橋ステーションビル（株）</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23</v>
      </c>
      <c r="CP42" s="367"/>
      <c r="CQ42" s="368" t="str">
        <f>IF('各会計、関係団体の財政状況及び健全化判断比率'!BS15="","",'各会計、関係団体の財政状況及び健全化判断比率'!BS15)</f>
        <v>（株）豊橋まちなか活性化センター</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24</v>
      </c>
      <c r="CP43" s="367"/>
      <c r="CQ43" s="368" t="str">
        <f>IF('各会計、関係団体の財政状況及び健全化判断比率'!BS16="","",'各会計、関係団体の財政状況及び健全化判断比率'!BS16)</f>
        <v>（株）東三河食肉流通センター</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9"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3+4Wky1p3V56qytmL3KW3WY3eqY80RUG31xl/al3v/YuJSezXklQEz4fEKDilj5Vl2DM1j2fvPzUn93vrGxVJA==" saltValue="/yqIIRbKH0+Y7sr9+QjTWg==" spinCount="100000" sheet="1" objects="1" scenarios="1"/>
  <customSheetViews>
    <customSheetView guid="{EA66EE43-E433-4A69-8075-97E3218E0A06}"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19685039370078741" bottom="0.23622047244094491" header="0" footer="0"/>
  <pageSetup paperSize="9" scale="57" orientation="landscape" horizontalDpi="300" verticalDpi="300" r:id="rId2"/>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9"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9"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572</v>
      </c>
      <c r="D34" s="1151"/>
      <c r="E34" s="1152"/>
      <c r="F34" s="32">
        <v>8.85</v>
      </c>
      <c r="G34" s="33">
        <v>8.6300000000000008</v>
      </c>
      <c r="H34" s="33">
        <v>9.3000000000000007</v>
      </c>
      <c r="I34" s="33">
        <v>14.52</v>
      </c>
      <c r="J34" s="34">
        <v>17.45</v>
      </c>
      <c r="K34" s="22"/>
      <c r="L34" s="22"/>
      <c r="M34" s="22"/>
      <c r="N34" s="22"/>
      <c r="O34" s="22"/>
      <c r="P34" s="22"/>
    </row>
    <row r="35" spans="1:16" ht="39" customHeight="1" x14ac:dyDescent="0.15">
      <c r="A35" s="22"/>
      <c r="B35" s="35"/>
      <c r="C35" s="1145" t="s">
        <v>573</v>
      </c>
      <c r="D35" s="1146"/>
      <c r="E35" s="1147"/>
      <c r="F35" s="36">
        <v>3.87</v>
      </c>
      <c r="G35" s="37">
        <v>4.9800000000000004</v>
      </c>
      <c r="H35" s="37">
        <v>6.37</v>
      </c>
      <c r="I35" s="37">
        <v>6.95</v>
      </c>
      <c r="J35" s="38">
        <v>5.56</v>
      </c>
      <c r="K35" s="22"/>
      <c r="L35" s="22"/>
      <c r="M35" s="22"/>
      <c r="N35" s="22"/>
      <c r="O35" s="22"/>
      <c r="P35" s="22"/>
    </row>
    <row r="36" spans="1:16" ht="39" customHeight="1" x14ac:dyDescent="0.15">
      <c r="A36" s="22"/>
      <c r="B36" s="35"/>
      <c r="C36" s="1145" t="s">
        <v>574</v>
      </c>
      <c r="D36" s="1146"/>
      <c r="E36" s="1147"/>
      <c r="F36" s="36">
        <v>3.57</v>
      </c>
      <c r="G36" s="37">
        <v>3.52</v>
      </c>
      <c r="H36" s="37">
        <v>3.08</v>
      </c>
      <c r="I36" s="37">
        <v>3.4</v>
      </c>
      <c r="J36" s="38">
        <v>3.49</v>
      </c>
      <c r="K36" s="22"/>
      <c r="L36" s="22"/>
      <c r="M36" s="22"/>
      <c r="N36" s="22"/>
      <c r="O36" s="22"/>
      <c r="P36" s="22"/>
    </row>
    <row r="37" spans="1:16" ht="39" customHeight="1" x14ac:dyDescent="0.15">
      <c r="A37" s="22"/>
      <c r="B37" s="35"/>
      <c r="C37" s="1145" t="s">
        <v>575</v>
      </c>
      <c r="D37" s="1146"/>
      <c r="E37" s="1147"/>
      <c r="F37" s="36">
        <v>2.71</v>
      </c>
      <c r="G37" s="37">
        <v>2.79</v>
      </c>
      <c r="H37" s="37">
        <v>2.98</v>
      </c>
      <c r="I37" s="37">
        <v>3.27</v>
      </c>
      <c r="J37" s="38">
        <v>3.47</v>
      </c>
      <c r="K37" s="22"/>
      <c r="L37" s="22"/>
      <c r="M37" s="22"/>
      <c r="N37" s="22"/>
      <c r="O37" s="22"/>
      <c r="P37" s="22"/>
    </row>
    <row r="38" spans="1:16" ht="39" customHeight="1" x14ac:dyDescent="0.15">
      <c r="A38" s="22"/>
      <c r="B38" s="35"/>
      <c r="C38" s="1145" t="s">
        <v>576</v>
      </c>
      <c r="D38" s="1146"/>
      <c r="E38" s="1147"/>
      <c r="F38" s="36">
        <v>4.32</v>
      </c>
      <c r="G38" s="37">
        <v>4.32</v>
      </c>
      <c r="H38" s="37">
        <v>4.55</v>
      </c>
      <c r="I38" s="37">
        <v>4.4800000000000004</v>
      </c>
      <c r="J38" s="38">
        <v>3.37</v>
      </c>
      <c r="K38" s="22"/>
      <c r="L38" s="22"/>
      <c r="M38" s="22"/>
      <c r="N38" s="22"/>
      <c r="O38" s="22"/>
      <c r="P38" s="22"/>
    </row>
    <row r="39" spans="1:16" ht="39" customHeight="1" x14ac:dyDescent="0.15">
      <c r="A39" s="22"/>
      <c r="B39" s="35"/>
      <c r="C39" s="1145" t="s">
        <v>577</v>
      </c>
      <c r="D39" s="1146"/>
      <c r="E39" s="1147"/>
      <c r="F39" s="36">
        <v>1.21</v>
      </c>
      <c r="G39" s="37">
        <v>1</v>
      </c>
      <c r="H39" s="37">
        <v>0.92</v>
      </c>
      <c r="I39" s="37">
        <v>0.98</v>
      </c>
      <c r="J39" s="38">
        <v>1.19</v>
      </c>
      <c r="K39" s="22"/>
      <c r="L39" s="22"/>
      <c r="M39" s="22"/>
      <c r="N39" s="22"/>
      <c r="O39" s="22"/>
      <c r="P39" s="22"/>
    </row>
    <row r="40" spans="1:16" ht="39" customHeight="1" x14ac:dyDescent="0.15">
      <c r="A40" s="22"/>
      <c r="B40" s="35"/>
      <c r="C40" s="1145" t="s">
        <v>578</v>
      </c>
      <c r="D40" s="1146"/>
      <c r="E40" s="1147"/>
      <c r="F40" s="36">
        <v>0</v>
      </c>
      <c r="G40" s="37">
        <v>0</v>
      </c>
      <c r="H40" s="37">
        <v>0</v>
      </c>
      <c r="I40" s="37">
        <v>0</v>
      </c>
      <c r="J40" s="38">
        <v>7.0000000000000007E-2</v>
      </c>
      <c r="K40" s="22"/>
      <c r="L40" s="22"/>
      <c r="M40" s="22"/>
      <c r="N40" s="22"/>
      <c r="O40" s="22"/>
      <c r="P40" s="22"/>
    </row>
    <row r="41" spans="1:16" ht="39" customHeight="1" x14ac:dyDescent="0.15">
      <c r="A41" s="22"/>
      <c r="B41" s="35"/>
      <c r="C41" s="1145" t="s">
        <v>579</v>
      </c>
      <c r="D41" s="1146"/>
      <c r="E41" s="1147"/>
      <c r="F41" s="36">
        <v>0.03</v>
      </c>
      <c r="G41" s="37">
        <v>0.03</v>
      </c>
      <c r="H41" s="37">
        <v>0.02</v>
      </c>
      <c r="I41" s="37">
        <v>0.01</v>
      </c>
      <c r="J41" s="38">
        <v>0.01</v>
      </c>
      <c r="K41" s="22"/>
      <c r="L41" s="22"/>
      <c r="M41" s="22"/>
      <c r="N41" s="22"/>
      <c r="O41" s="22"/>
      <c r="P41" s="22"/>
    </row>
    <row r="42" spans="1:16" ht="39" customHeight="1" x14ac:dyDescent="0.15">
      <c r="A42" s="22"/>
      <c r="B42" s="39"/>
      <c r="C42" s="1145" t="s">
        <v>580</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581</v>
      </c>
      <c r="D43" s="1149"/>
      <c r="E43" s="1150"/>
      <c r="F43" s="41">
        <v>0.03</v>
      </c>
      <c r="G43" s="42">
        <v>0.01</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aqVuThllNAch52OcGQs7zmZrxHb7kvvtUgrGDrgS+aSjG6S0YFxU7tueD/VQtU/fJwpNOwU2FSrFqCvlFekxw==" saltValue="H3ifstS+qb/p9COS2WEBTA==" spinCount="100000" sheet="1" objects="1" scenarios="1"/>
  <customSheetViews>
    <customSheetView guid="{EA66EE43-E433-4A69-8075-97E3218E0A06}" showGridLines="0" fitToPage="1" hiddenRows="1" hiddenColumns="1">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23622047244094491" header="0" footer="0"/>
  <pageSetup paperSize="9" scale="60" orientation="landscape" horizontalDpi="300" verticalDpi="300"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9" customHeight="1" x14ac:dyDescent="0.15">
      <c r="A1" s="48"/>
      <c r="B1" s="48"/>
      <c r="C1" s="48"/>
      <c r="D1" s="48"/>
      <c r="E1" s="48"/>
      <c r="F1" s="48"/>
      <c r="G1" s="48"/>
      <c r="H1" s="48"/>
      <c r="I1" s="48"/>
      <c r="J1" s="48"/>
      <c r="K1" s="48"/>
      <c r="L1" s="48"/>
      <c r="M1" s="48"/>
      <c r="N1" s="48"/>
      <c r="O1" s="48"/>
      <c r="P1" s="48"/>
      <c r="Q1" s="48"/>
      <c r="R1" s="48"/>
      <c r="S1" s="48"/>
      <c r="T1" s="48"/>
      <c r="U1" s="48"/>
    </row>
    <row r="2" spans="1:21" ht="13.9" customHeight="1" x14ac:dyDescent="0.15">
      <c r="A2" s="48"/>
      <c r="B2" s="48"/>
      <c r="C2" s="48"/>
      <c r="D2" s="48"/>
      <c r="E2" s="48"/>
      <c r="F2" s="48"/>
      <c r="G2" s="48"/>
      <c r="H2" s="48"/>
      <c r="I2" s="48"/>
      <c r="J2" s="48"/>
      <c r="K2" s="48"/>
      <c r="L2" s="48"/>
      <c r="M2" s="48"/>
      <c r="N2" s="48"/>
      <c r="O2" s="48"/>
      <c r="P2" s="48"/>
      <c r="Q2" s="48"/>
      <c r="R2" s="48"/>
      <c r="S2" s="48"/>
      <c r="T2" s="48"/>
      <c r="U2" s="48"/>
    </row>
    <row r="3" spans="1:21" ht="13.9" customHeight="1" x14ac:dyDescent="0.15">
      <c r="A3" s="48"/>
      <c r="B3" s="48"/>
      <c r="C3" s="48"/>
      <c r="D3" s="48"/>
      <c r="E3" s="48"/>
      <c r="F3" s="48"/>
      <c r="G3" s="48"/>
      <c r="H3" s="48"/>
      <c r="I3" s="48"/>
      <c r="J3" s="48"/>
      <c r="K3" s="48"/>
      <c r="L3" s="48"/>
      <c r="M3" s="48"/>
      <c r="N3" s="48"/>
      <c r="O3" s="48"/>
      <c r="P3" s="48"/>
      <c r="Q3" s="48"/>
      <c r="R3" s="48"/>
      <c r="S3" s="48"/>
      <c r="T3" s="48"/>
      <c r="U3" s="48"/>
    </row>
    <row r="4" spans="1:21" ht="13.9" customHeight="1" x14ac:dyDescent="0.15">
      <c r="A4" s="48"/>
      <c r="B4" s="48"/>
      <c r="C4" s="48"/>
      <c r="D4" s="48"/>
      <c r="E4" s="48"/>
      <c r="F4" s="48"/>
      <c r="G4" s="48"/>
      <c r="H4" s="48"/>
      <c r="I4" s="48"/>
      <c r="J4" s="48"/>
      <c r="K4" s="48"/>
      <c r="L4" s="48"/>
      <c r="M4" s="48"/>
      <c r="N4" s="48"/>
      <c r="O4" s="48"/>
      <c r="P4" s="48"/>
      <c r="Q4" s="48"/>
      <c r="R4" s="48"/>
      <c r="S4" s="48"/>
      <c r="T4" s="48"/>
      <c r="U4" s="48"/>
    </row>
    <row r="5" spans="1:21" ht="13.9" customHeight="1" x14ac:dyDescent="0.15">
      <c r="A5" s="48"/>
      <c r="B5" s="48"/>
      <c r="C5" s="48"/>
      <c r="D5" s="48"/>
      <c r="E5" s="48"/>
      <c r="F5" s="48"/>
      <c r="G5" s="48"/>
      <c r="H5" s="48"/>
      <c r="I5" s="48"/>
      <c r="J5" s="48"/>
      <c r="K5" s="48"/>
      <c r="L5" s="48"/>
      <c r="M5" s="48"/>
      <c r="N5" s="48"/>
      <c r="O5" s="48"/>
      <c r="P5" s="48"/>
      <c r="Q5" s="48"/>
      <c r="R5" s="48"/>
      <c r="S5" s="48"/>
      <c r="T5" s="48"/>
      <c r="U5" s="48"/>
    </row>
    <row r="6" spans="1:21" ht="13.9" customHeight="1" x14ac:dyDescent="0.15">
      <c r="A6" s="48"/>
      <c r="B6" s="48"/>
      <c r="C6" s="48"/>
      <c r="D6" s="48"/>
      <c r="E6" s="48"/>
      <c r="F6" s="48"/>
      <c r="G6" s="48"/>
      <c r="H6" s="48"/>
      <c r="I6" s="48"/>
      <c r="J6" s="48"/>
      <c r="K6" s="48"/>
      <c r="L6" s="48"/>
      <c r="M6" s="48"/>
      <c r="N6" s="48"/>
      <c r="O6" s="48"/>
      <c r="P6" s="48"/>
      <c r="Q6" s="48"/>
      <c r="R6" s="48"/>
      <c r="S6" s="48"/>
      <c r="T6" s="48"/>
      <c r="U6" s="48"/>
    </row>
    <row r="7" spans="1:21" ht="13.9" customHeight="1" x14ac:dyDescent="0.15">
      <c r="A7" s="48"/>
      <c r="B7" s="48"/>
      <c r="C7" s="48"/>
      <c r="D7" s="48"/>
      <c r="E7" s="48"/>
      <c r="F7" s="48"/>
      <c r="G7" s="48"/>
      <c r="H7" s="48"/>
      <c r="I7" s="48"/>
      <c r="J7" s="48"/>
      <c r="K7" s="48"/>
      <c r="L7" s="48"/>
      <c r="M7" s="48"/>
      <c r="N7" s="48"/>
      <c r="O7" s="48"/>
      <c r="P7" s="48"/>
      <c r="Q7" s="48"/>
      <c r="R7" s="48"/>
      <c r="S7" s="48"/>
      <c r="T7" s="48"/>
      <c r="U7" s="48"/>
    </row>
    <row r="8" spans="1:21" ht="13.9" customHeight="1" x14ac:dyDescent="0.15">
      <c r="A8" s="48"/>
      <c r="B8" s="48"/>
      <c r="C8" s="48"/>
      <c r="D8" s="48"/>
      <c r="E8" s="48"/>
      <c r="F8" s="48"/>
      <c r="G8" s="48"/>
      <c r="H8" s="48"/>
      <c r="I8" s="48"/>
      <c r="J8" s="48"/>
      <c r="K8" s="48"/>
      <c r="L8" s="48"/>
      <c r="M8" s="48"/>
      <c r="N8" s="48"/>
      <c r="O8" s="48"/>
      <c r="P8" s="48"/>
      <c r="Q8" s="48"/>
      <c r="R8" s="48"/>
      <c r="S8" s="48"/>
      <c r="T8" s="48"/>
      <c r="U8" s="48"/>
    </row>
    <row r="9" spans="1:21" ht="13.9" customHeight="1" x14ac:dyDescent="0.15">
      <c r="A9" s="48"/>
      <c r="B9" s="48"/>
      <c r="C9" s="48"/>
      <c r="D9" s="48"/>
      <c r="E9" s="48"/>
      <c r="F9" s="48"/>
      <c r="G9" s="48"/>
      <c r="H9" s="48"/>
      <c r="I9" s="48"/>
      <c r="J9" s="48"/>
      <c r="K9" s="48"/>
      <c r="L9" s="48"/>
      <c r="M9" s="48"/>
      <c r="N9" s="48"/>
      <c r="O9" s="48"/>
      <c r="P9" s="48"/>
      <c r="Q9" s="48"/>
      <c r="R9" s="48"/>
      <c r="S9" s="48"/>
      <c r="T9" s="48"/>
      <c r="U9" s="48"/>
    </row>
    <row r="10" spans="1:21" ht="13.9"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9"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9"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9"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9"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9"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9"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9"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9"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9"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9"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9"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9"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9"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9"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9"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9"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9"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9"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9"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9"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9"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9"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9"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9"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9"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9"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9"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9"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9"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9"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9"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9"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9446</v>
      </c>
      <c r="L45" s="60">
        <v>9179</v>
      </c>
      <c r="M45" s="60">
        <v>8882</v>
      </c>
      <c r="N45" s="60">
        <v>9025</v>
      </c>
      <c r="O45" s="61">
        <v>9674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15</v>
      </c>
      <c r="F48" s="1155"/>
      <c r="G48" s="1155"/>
      <c r="H48" s="1155"/>
      <c r="I48" s="1155"/>
      <c r="J48" s="1156"/>
      <c r="K48" s="63">
        <v>3885</v>
      </c>
      <c r="L48" s="64">
        <v>3527</v>
      </c>
      <c r="M48" s="64">
        <v>3326</v>
      </c>
      <c r="N48" s="64">
        <v>3257</v>
      </c>
      <c r="O48" s="65">
        <v>3226</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522</v>
      </c>
      <c r="L49" s="64" t="s">
        <v>522</v>
      </c>
      <c r="M49" s="64" t="s">
        <v>522</v>
      </c>
      <c r="N49" s="64" t="s">
        <v>522</v>
      </c>
      <c r="O49" s="65" t="s">
        <v>522</v>
      </c>
      <c r="P49" s="48"/>
      <c r="Q49" s="48"/>
      <c r="R49" s="48"/>
      <c r="S49" s="48"/>
      <c r="T49" s="48"/>
      <c r="U49" s="48"/>
    </row>
    <row r="50" spans="1:21" ht="30.75" customHeight="1" x14ac:dyDescent="0.15">
      <c r="A50" s="48"/>
      <c r="B50" s="1178"/>
      <c r="C50" s="1179"/>
      <c r="D50" s="62"/>
      <c r="E50" s="1155" t="s">
        <v>17</v>
      </c>
      <c r="F50" s="1155"/>
      <c r="G50" s="1155"/>
      <c r="H50" s="1155"/>
      <c r="I50" s="1155"/>
      <c r="J50" s="1156"/>
      <c r="K50" s="63">
        <v>637</v>
      </c>
      <c r="L50" s="64">
        <v>650</v>
      </c>
      <c r="M50" s="64">
        <v>639</v>
      </c>
      <c r="N50" s="64">
        <v>722</v>
      </c>
      <c r="O50" s="65">
        <v>667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11426</v>
      </c>
      <c r="L52" s="64">
        <v>10958</v>
      </c>
      <c r="M52" s="64">
        <v>10329</v>
      </c>
      <c r="N52" s="64">
        <v>10183</v>
      </c>
      <c r="O52" s="65">
        <v>9985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2542</v>
      </c>
      <c r="L53" s="69">
        <v>2398</v>
      </c>
      <c r="M53" s="69">
        <v>2518</v>
      </c>
      <c r="N53" s="69">
        <v>2821</v>
      </c>
      <c r="O53" s="70">
        <v>3582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9"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9" customHeight="1" x14ac:dyDescent="0.15">
      <c r="B58" s="1161" t="s">
        <v>26</v>
      </c>
      <c r="C58" s="1162"/>
      <c r="D58" s="1167" t="s">
        <v>27</v>
      </c>
      <c r="E58" s="1168"/>
      <c r="F58" s="1168"/>
      <c r="G58" s="1168"/>
      <c r="H58" s="1168"/>
      <c r="I58" s="1168"/>
      <c r="J58" s="1169"/>
      <c r="K58" s="83" t="s">
        <v>612</v>
      </c>
      <c r="L58" s="84" t="s">
        <v>612</v>
      </c>
      <c r="M58" s="84" t="s">
        <v>612</v>
      </c>
      <c r="N58" s="84" t="s">
        <v>612</v>
      </c>
      <c r="O58" s="85" t="s">
        <v>612</v>
      </c>
    </row>
    <row r="59" spans="1:21" ht="31.9" customHeight="1" x14ac:dyDescent="0.15">
      <c r="B59" s="1163"/>
      <c r="C59" s="1164"/>
      <c r="D59" s="1170" t="s">
        <v>28</v>
      </c>
      <c r="E59" s="1171"/>
      <c r="F59" s="1171"/>
      <c r="G59" s="1171"/>
      <c r="H59" s="1171"/>
      <c r="I59" s="1171"/>
      <c r="J59" s="1172"/>
      <c r="K59" s="86" t="s">
        <v>612</v>
      </c>
      <c r="L59" s="87" t="s">
        <v>612</v>
      </c>
      <c r="M59" s="87" t="s">
        <v>612</v>
      </c>
      <c r="N59" s="87" t="s">
        <v>612</v>
      </c>
      <c r="O59" s="88" t="s">
        <v>612</v>
      </c>
    </row>
    <row r="60" spans="1:21" ht="31.9" customHeight="1" thickBot="1" x14ac:dyDescent="0.2">
      <c r="B60" s="1165"/>
      <c r="C60" s="1166"/>
      <c r="D60" s="1173" t="s">
        <v>29</v>
      </c>
      <c r="E60" s="1174"/>
      <c r="F60" s="1174"/>
      <c r="G60" s="1174"/>
      <c r="H60" s="1174"/>
      <c r="I60" s="1174"/>
      <c r="J60" s="1175"/>
      <c r="K60" s="89" t="s">
        <v>612</v>
      </c>
      <c r="L60" s="90" t="s">
        <v>612</v>
      </c>
      <c r="M60" s="90" t="s">
        <v>612</v>
      </c>
      <c r="N60" s="90" t="s">
        <v>612</v>
      </c>
      <c r="O60" s="91" t="s">
        <v>612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fbcKbdClN2Z1yA0IPPOz+Yc4YQJaup0/WeLggtrgimpYt9JGwjG+tYC93K9lIccXr2oIsLhpB6ot4SkuPrdhg==" saltValue="oQfnaK0oh/KMMhlKr74CHQ==" spinCount="100000" sheet="1" objects="1" scenarios="1"/>
  <customSheetViews>
    <customSheetView guid="{EA66EE43-E433-4A69-8075-97E3218E0A06}" showGridLines="0" fitToPage="1" hiddenRows="1" hiddenColumns="1">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9"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32</v>
      </c>
      <c r="C41" s="1197"/>
      <c r="D41" s="105"/>
      <c r="E41" s="1198" t="s">
        <v>33</v>
      </c>
      <c r="F41" s="1198"/>
      <c r="G41" s="1198"/>
      <c r="H41" s="1199"/>
      <c r="I41" s="355">
        <v>97497</v>
      </c>
      <c r="J41" s="356">
        <v>99638</v>
      </c>
      <c r="K41" s="356">
        <v>100599</v>
      </c>
      <c r="L41" s="356">
        <v>102323</v>
      </c>
      <c r="M41" s="357">
        <v>99433</v>
      </c>
    </row>
    <row r="42" spans="2:13" ht="27.75" customHeight="1" x14ac:dyDescent="0.15">
      <c r="B42" s="1186"/>
      <c r="C42" s="1187"/>
      <c r="D42" s="106"/>
      <c r="E42" s="1190" t="s">
        <v>34</v>
      </c>
      <c r="F42" s="1190"/>
      <c r="G42" s="1190"/>
      <c r="H42" s="1191"/>
      <c r="I42" s="358">
        <v>7459</v>
      </c>
      <c r="J42" s="359">
        <v>6710</v>
      </c>
      <c r="K42" s="359">
        <v>5953</v>
      </c>
      <c r="L42" s="359">
        <v>6309</v>
      </c>
      <c r="M42" s="360">
        <v>5592</v>
      </c>
    </row>
    <row r="43" spans="2:13" ht="27.75" customHeight="1" x14ac:dyDescent="0.15">
      <c r="B43" s="1186"/>
      <c r="C43" s="1187"/>
      <c r="D43" s="106"/>
      <c r="E43" s="1190" t="s">
        <v>35</v>
      </c>
      <c r="F43" s="1190"/>
      <c r="G43" s="1190"/>
      <c r="H43" s="1191"/>
      <c r="I43" s="358">
        <v>34194</v>
      </c>
      <c r="J43" s="359">
        <v>32033</v>
      </c>
      <c r="K43" s="359">
        <v>29254</v>
      </c>
      <c r="L43" s="359">
        <v>26050</v>
      </c>
      <c r="M43" s="360">
        <v>24351</v>
      </c>
    </row>
    <row r="44" spans="2:13" ht="27.75" customHeight="1" x14ac:dyDescent="0.15">
      <c r="B44" s="1186"/>
      <c r="C44" s="1187"/>
      <c r="D44" s="106"/>
      <c r="E44" s="1190" t="s">
        <v>36</v>
      </c>
      <c r="F44" s="1190"/>
      <c r="G44" s="1190"/>
      <c r="H44" s="1191"/>
      <c r="I44" s="358" t="s">
        <v>522</v>
      </c>
      <c r="J44" s="359" t="s">
        <v>522</v>
      </c>
      <c r="K44" s="359" t="s">
        <v>522</v>
      </c>
      <c r="L44" s="359" t="s">
        <v>522</v>
      </c>
      <c r="M44" s="360" t="s">
        <v>522</v>
      </c>
    </row>
    <row r="45" spans="2:13" ht="27.75" customHeight="1" x14ac:dyDescent="0.15">
      <c r="B45" s="1186"/>
      <c r="C45" s="1187"/>
      <c r="D45" s="106"/>
      <c r="E45" s="1190" t="s">
        <v>37</v>
      </c>
      <c r="F45" s="1190"/>
      <c r="G45" s="1190"/>
      <c r="H45" s="1191"/>
      <c r="I45" s="358">
        <v>13047</v>
      </c>
      <c r="J45" s="359">
        <v>12747</v>
      </c>
      <c r="K45" s="359">
        <v>12600</v>
      </c>
      <c r="L45" s="359">
        <v>12659</v>
      </c>
      <c r="M45" s="360">
        <v>12704</v>
      </c>
    </row>
    <row r="46" spans="2:13" ht="27.75" customHeight="1" x14ac:dyDescent="0.15">
      <c r="B46" s="1186"/>
      <c r="C46" s="1187"/>
      <c r="D46" s="107"/>
      <c r="E46" s="1190" t="s">
        <v>38</v>
      </c>
      <c r="F46" s="1190"/>
      <c r="G46" s="1190"/>
      <c r="H46" s="1191"/>
      <c r="I46" s="358">
        <v>10</v>
      </c>
      <c r="J46" s="359">
        <v>11</v>
      </c>
      <c r="K46" s="359">
        <v>10</v>
      </c>
      <c r="L46" s="359">
        <v>31</v>
      </c>
      <c r="M46" s="360">
        <v>8</v>
      </c>
    </row>
    <row r="47" spans="2:13" ht="27.75" customHeight="1" x14ac:dyDescent="0.15">
      <c r="B47" s="1186"/>
      <c r="C47" s="1187"/>
      <c r="D47" s="108"/>
      <c r="E47" s="1200" t="s">
        <v>39</v>
      </c>
      <c r="F47" s="1201"/>
      <c r="G47" s="1201"/>
      <c r="H47" s="1202"/>
      <c r="I47" s="358" t="s">
        <v>522</v>
      </c>
      <c r="J47" s="359" t="s">
        <v>522</v>
      </c>
      <c r="K47" s="359" t="s">
        <v>522</v>
      </c>
      <c r="L47" s="359" t="s">
        <v>522</v>
      </c>
      <c r="M47" s="360" t="s">
        <v>522</v>
      </c>
    </row>
    <row r="48" spans="2:13" ht="27.75" customHeight="1" x14ac:dyDescent="0.15">
      <c r="B48" s="1186"/>
      <c r="C48" s="1187"/>
      <c r="D48" s="106"/>
      <c r="E48" s="1190" t="s">
        <v>40</v>
      </c>
      <c r="F48" s="1190"/>
      <c r="G48" s="1190"/>
      <c r="H48" s="1191"/>
      <c r="I48" s="358" t="s">
        <v>522</v>
      </c>
      <c r="J48" s="359" t="s">
        <v>522</v>
      </c>
      <c r="K48" s="359" t="s">
        <v>522</v>
      </c>
      <c r="L48" s="359" t="s">
        <v>522</v>
      </c>
      <c r="M48" s="360" t="s">
        <v>522</v>
      </c>
    </row>
    <row r="49" spans="2:13" ht="27.75" customHeight="1" x14ac:dyDescent="0.15">
      <c r="B49" s="1188"/>
      <c r="C49" s="1189"/>
      <c r="D49" s="106"/>
      <c r="E49" s="1190" t="s">
        <v>41</v>
      </c>
      <c r="F49" s="1190"/>
      <c r="G49" s="1190"/>
      <c r="H49" s="1191"/>
      <c r="I49" s="358" t="s">
        <v>522</v>
      </c>
      <c r="J49" s="359" t="s">
        <v>522</v>
      </c>
      <c r="K49" s="359" t="s">
        <v>522</v>
      </c>
      <c r="L49" s="359" t="s">
        <v>522</v>
      </c>
      <c r="M49" s="360" t="s">
        <v>522</v>
      </c>
    </row>
    <row r="50" spans="2:13" ht="27.75" customHeight="1" x14ac:dyDescent="0.15">
      <c r="B50" s="1184" t="s">
        <v>42</v>
      </c>
      <c r="C50" s="1185"/>
      <c r="D50" s="109"/>
      <c r="E50" s="1190" t="s">
        <v>43</v>
      </c>
      <c r="F50" s="1190"/>
      <c r="G50" s="1190"/>
      <c r="H50" s="1191"/>
      <c r="I50" s="358">
        <v>9291</v>
      </c>
      <c r="J50" s="359">
        <v>9031</v>
      </c>
      <c r="K50" s="359">
        <v>13513</v>
      </c>
      <c r="L50" s="359">
        <v>17239</v>
      </c>
      <c r="M50" s="360">
        <v>19820</v>
      </c>
    </row>
    <row r="51" spans="2:13" ht="27.75" customHeight="1" x14ac:dyDescent="0.15">
      <c r="B51" s="1186"/>
      <c r="C51" s="1187"/>
      <c r="D51" s="106"/>
      <c r="E51" s="1190" t="s">
        <v>44</v>
      </c>
      <c r="F51" s="1190"/>
      <c r="G51" s="1190"/>
      <c r="H51" s="1191"/>
      <c r="I51" s="358">
        <v>31994</v>
      </c>
      <c r="J51" s="359">
        <v>33726</v>
      </c>
      <c r="K51" s="359">
        <v>34662</v>
      </c>
      <c r="L51" s="359">
        <v>34404</v>
      </c>
      <c r="M51" s="360">
        <v>34337</v>
      </c>
    </row>
    <row r="52" spans="2:13" ht="27.75" customHeight="1" x14ac:dyDescent="0.15">
      <c r="B52" s="1188"/>
      <c r="C52" s="1189"/>
      <c r="D52" s="106"/>
      <c r="E52" s="1190" t="s">
        <v>45</v>
      </c>
      <c r="F52" s="1190"/>
      <c r="G52" s="1190"/>
      <c r="H52" s="1191"/>
      <c r="I52" s="358">
        <v>78970</v>
      </c>
      <c r="J52" s="359">
        <v>75587</v>
      </c>
      <c r="K52" s="359">
        <v>71968</v>
      </c>
      <c r="L52" s="359">
        <v>73152</v>
      </c>
      <c r="M52" s="360">
        <v>69218</v>
      </c>
    </row>
    <row r="53" spans="2:13" ht="27.75" customHeight="1" thickBot="1" x14ac:dyDescent="0.2">
      <c r="B53" s="1192" t="s">
        <v>46</v>
      </c>
      <c r="C53" s="1193"/>
      <c r="D53" s="110"/>
      <c r="E53" s="1194" t="s">
        <v>47</v>
      </c>
      <c r="F53" s="1194"/>
      <c r="G53" s="1194"/>
      <c r="H53" s="1195"/>
      <c r="I53" s="361">
        <v>31953</v>
      </c>
      <c r="J53" s="362">
        <v>32795</v>
      </c>
      <c r="K53" s="362">
        <v>28272</v>
      </c>
      <c r="L53" s="362">
        <v>22578</v>
      </c>
      <c r="M53" s="363">
        <v>18711</v>
      </c>
    </row>
    <row r="54" spans="2:13" ht="27.75" customHeight="1" x14ac:dyDescent="0.15">
      <c r="B54" s="111" t="s">
        <v>48</v>
      </c>
      <c r="C54" s="112"/>
      <c r="D54" s="112"/>
      <c r="E54" s="113"/>
      <c r="F54" s="113"/>
      <c r="G54" s="113"/>
      <c r="H54" s="113"/>
      <c r="I54" s="114"/>
      <c r="J54" s="114"/>
      <c r="K54" s="114"/>
      <c r="L54" s="114"/>
      <c r="M54" s="114"/>
    </row>
    <row r="55" spans="2:13" ht="13.5" x14ac:dyDescent="0.15"/>
  </sheetData>
  <sheetProtection algorithmName="SHA-512" hashValue="CmaQfTTt7ic/krYO8OZEePnqznVK9BrqtMYw4xMO1EpGNQ7ynqIi6pAqlsVrsuIm1c1v6zX7TJTQrYgUBj2azA==" saltValue="wker4UiCfseZk09A8DMpzQ==" spinCount="100000" sheet="1" objects="1" scenarios="1"/>
  <customSheetViews>
    <customSheetView guid="{EA66EE43-E433-4A69-8075-97E3218E0A06}"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23622047244094491" header="0" footer="0"/>
  <pageSetup paperSize="9" scale="60" orientation="landscape" horizontalDpi="300" verticalDpi="300"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9"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5298</v>
      </c>
      <c r="G55" s="122">
        <v>7674</v>
      </c>
      <c r="H55" s="123">
        <v>9149</v>
      </c>
    </row>
    <row r="56" spans="2:8" ht="52.5" customHeight="1" x14ac:dyDescent="0.15">
      <c r="B56" s="124"/>
      <c r="C56" s="1213" t="s">
        <v>51</v>
      </c>
      <c r="D56" s="1213"/>
      <c r="E56" s="1214"/>
      <c r="F56" s="125">
        <v>347</v>
      </c>
      <c r="G56" s="125">
        <v>340</v>
      </c>
      <c r="H56" s="126">
        <v>332</v>
      </c>
    </row>
    <row r="57" spans="2:8" ht="53.45" customHeight="1" x14ac:dyDescent="0.15">
      <c r="B57" s="124"/>
      <c r="C57" s="1215" t="s">
        <v>52</v>
      </c>
      <c r="D57" s="1215"/>
      <c r="E57" s="1216"/>
      <c r="F57" s="127">
        <v>4990</v>
      </c>
      <c r="G57" s="127">
        <v>5533</v>
      </c>
      <c r="H57" s="128">
        <v>5694</v>
      </c>
    </row>
    <row r="58" spans="2:8" ht="45.75" customHeight="1" x14ac:dyDescent="0.15">
      <c r="B58" s="129"/>
      <c r="C58" s="1203" t="s">
        <v>588</v>
      </c>
      <c r="D58" s="1204"/>
      <c r="E58" s="1205"/>
      <c r="F58" s="130">
        <v>2610</v>
      </c>
      <c r="G58" s="130">
        <v>2607</v>
      </c>
      <c r="H58" s="131">
        <v>2511</v>
      </c>
    </row>
    <row r="59" spans="2:8" ht="45.75" customHeight="1" x14ac:dyDescent="0.15">
      <c r="B59" s="129"/>
      <c r="C59" s="1203" t="s">
        <v>589</v>
      </c>
      <c r="D59" s="1204"/>
      <c r="E59" s="1205"/>
      <c r="F59" s="130">
        <v>866</v>
      </c>
      <c r="G59" s="130">
        <v>1121</v>
      </c>
      <c r="H59" s="131">
        <v>1531</v>
      </c>
    </row>
    <row r="60" spans="2:8" ht="45.75" customHeight="1" x14ac:dyDescent="0.15">
      <c r="B60" s="129"/>
      <c r="C60" s="1203" t="s">
        <v>590</v>
      </c>
      <c r="D60" s="1204"/>
      <c r="E60" s="1205"/>
      <c r="F60" s="130">
        <v>416</v>
      </c>
      <c r="G60" s="130">
        <v>407</v>
      </c>
      <c r="H60" s="131">
        <v>408</v>
      </c>
    </row>
    <row r="61" spans="2:8" ht="45.75" customHeight="1" x14ac:dyDescent="0.15">
      <c r="B61" s="129"/>
      <c r="C61" s="1203" t="s">
        <v>591</v>
      </c>
      <c r="D61" s="1204"/>
      <c r="E61" s="1205"/>
      <c r="F61" s="130">
        <v>230</v>
      </c>
      <c r="G61" s="130">
        <v>230</v>
      </c>
      <c r="H61" s="131">
        <v>230</v>
      </c>
    </row>
    <row r="62" spans="2:8" ht="45.75" customHeight="1" thickBot="1" x14ac:dyDescent="0.2">
      <c r="B62" s="132"/>
      <c r="C62" s="1206" t="s">
        <v>592</v>
      </c>
      <c r="D62" s="1207"/>
      <c r="E62" s="1208"/>
      <c r="F62" s="133" t="s">
        <v>522</v>
      </c>
      <c r="G62" s="133">
        <v>224</v>
      </c>
      <c r="H62" s="134">
        <v>212</v>
      </c>
    </row>
    <row r="63" spans="2:8" ht="52.5" customHeight="1" thickBot="1" x14ac:dyDescent="0.2">
      <c r="B63" s="135"/>
      <c r="C63" s="1209" t="s">
        <v>53</v>
      </c>
      <c r="D63" s="1209"/>
      <c r="E63" s="1210"/>
      <c r="F63" s="136">
        <v>10636</v>
      </c>
      <c r="G63" s="136">
        <v>13546</v>
      </c>
      <c r="H63" s="137">
        <v>15176</v>
      </c>
    </row>
    <row r="64" spans="2:8" ht="13.5" x14ac:dyDescent="0.15"/>
  </sheetData>
  <sheetProtection algorithmName="SHA-512" hashValue="9+ttjpVuMkeK8GZC651nPY+GS276sK3ayPHpr51hWmJ02+0KQUydjuwLRN5LneZAwZ4pa83Ipm5gXPzusmtOhA==" saltValue="R9v+r8cYtF29EYNO8uwKvA==" spinCount="100000" sheet="1" objects="1" scenarios="1"/>
  <customSheetViews>
    <customSheetView guid="{EA66EE43-E433-4A69-8075-97E3218E0A06}" scale="70" showGridLines="0" fitToPage="1" hiddenRows="1" hiddenColumns="1">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23622047244094491" header="0" footer="0"/>
  <pageSetup paperSize="9" scale="43" orientation="landscape" horizontalDpi="300" verticalDpi="300"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52884</v>
      </c>
      <c r="E3" s="156"/>
      <c r="F3" s="157">
        <v>46457</v>
      </c>
      <c r="G3" s="158"/>
      <c r="H3" s="159"/>
    </row>
    <row r="4" spans="1:8" x14ac:dyDescent="0.15">
      <c r="A4" s="160"/>
      <c r="B4" s="161"/>
      <c r="C4" s="162"/>
      <c r="D4" s="163">
        <v>26444</v>
      </c>
      <c r="E4" s="164"/>
      <c r="F4" s="165">
        <v>24020</v>
      </c>
      <c r="G4" s="166"/>
      <c r="H4" s="167"/>
    </row>
    <row r="5" spans="1:8" x14ac:dyDescent="0.15">
      <c r="A5" s="148" t="s">
        <v>555</v>
      </c>
      <c r="B5" s="153"/>
      <c r="C5" s="154"/>
      <c r="D5" s="155">
        <v>59544</v>
      </c>
      <c r="E5" s="156"/>
      <c r="F5" s="157">
        <v>51849</v>
      </c>
      <c r="G5" s="158"/>
      <c r="H5" s="159"/>
    </row>
    <row r="6" spans="1:8" x14ac:dyDescent="0.15">
      <c r="A6" s="160"/>
      <c r="B6" s="161"/>
      <c r="C6" s="162"/>
      <c r="D6" s="163">
        <v>30135</v>
      </c>
      <c r="E6" s="164"/>
      <c r="F6" s="165">
        <v>26326</v>
      </c>
      <c r="G6" s="166"/>
      <c r="H6" s="167"/>
    </row>
    <row r="7" spans="1:8" x14ac:dyDescent="0.15">
      <c r="A7" s="148" t="s">
        <v>556</v>
      </c>
      <c r="B7" s="153"/>
      <c r="C7" s="154"/>
      <c r="D7" s="155">
        <v>60052</v>
      </c>
      <c r="E7" s="156"/>
      <c r="F7" s="157">
        <v>52191</v>
      </c>
      <c r="G7" s="158"/>
      <c r="H7" s="159"/>
    </row>
    <row r="8" spans="1:8" x14ac:dyDescent="0.15">
      <c r="A8" s="160"/>
      <c r="B8" s="161"/>
      <c r="C8" s="162"/>
      <c r="D8" s="163">
        <v>27061</v>
      </c>
      <c r="E8" s="164"/>
      <c r="F8" s="165">
        <v>26807</v>
      </c>
      <c r="G8" s="166"/>
      <c r="H8" s="167"/>
    </row>
    <row r="9" spans="1:8" x14ac:dyDescent="0.15">
      <c r="A9" s="148" t="s">
        <v>557</v>
      </c>
      <c r="B9" s="153"/>
      <c r="C9" s="154"/>
      <c r="D9" s="155">
        <v>59777</v>
      </c>
      <c r="E9" s="156"/>
      <c r="F9" s="157">
        <v>48105</v>
      </c>
      <c r="G9" s="158"/>
      <c r="H9" s="159"/>
    </row>
    <row r="10" spans="1:8" x14ac:dyDescent="0.15">
      <c r="A10" s="160"/>
      <c r="B10" s="161"/>
      <c r="C10" s="162"/>
      <c r="D10" s="163">
        <v>32834</v>
      </c>
      <c r="E10" s="164"/>
      <c r="F10" s="165">
        <v>24072</v>
      </c>
      <c r="G10" s="166"/>
      <c r="H10" s="167"/>
    </row>
    <row r="11" spans="1:8" x14ac:dyDescent="0.15">
      <c r="A11" s="148" t="s">
        <v>558</v>
      </c>
      <c r="B11" s="153"/>
      <c r="C11" s="154"/>
      <c r="D11" s="155">
        <v>48439</v>
      </c>
      <c r="E11" s="156"/>
      <c r="F11" s="157">
        <v>47446</v>
      </c>
      <c r="G11" s="158"/>
      <c r="H11" s="159"/>
    </row>
    <row r="12" spans="1:8" x14ac:dyDescent="0.15">
      <c r="A12" s="160"/>
      <c r="B12" s="161"/>
      <c r="C12" s="168"/>
      <c r="D12" s="163">
        <v>23921</v>
      </c>
      <c r="E12" s="164"/>
      <c r="F12" s="165">
        <v>24371</v>
      </c>
      <c r="G12" s="166"/>
      <c r="H12" s="167"/>
    </row>
    <row r="13" spans="1:8" x14ac:dyDescent="0.15">
      <c r="A13" s="148"/>
      <c r="B13" s="153"/>
      <c r="C13" s="169"/>
      <c r="D13" s="170">
        <v>56139</v>
      </c>
      <c r="E13" s="171"/>
      <c r="F13" s="172">
        <v>49210</v>
      </c>
      <c r="G13" s="173"/>
      <c r="H13" s="159"/>
    </row>
    <row r="14" spans="1:8" x14ac:dyDescent="0.15">
      <c r="A14" s="160"/>
      <c r="B14" s="161"/>
      <c r="C14" s="162"/>
      <c r="D14" s="163">
        <v>28079</v>
      </c>
      <c r="E14" s="164"/>
      <c r="F14" s="165">
        <v>25119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3.9</v>
      </c>
      <c r="C19" s="174">
        <f>ROUND(VALUE(SUBSTITUTE(実質収支比率等に係る経年分析!G$48,"▲","-")),2)</f>
        <v>5.03</v>
      </c>
      <c r="D19" s="174">
        <f>ROUND(VALUE(SUBSTITUTE(実質収支比率等に係る経年分析!H$48,"▲","-")),2)</f>
        <v>6.41</v>
      </c>
      <c r="E19" s="174">
        <f>ROUND(VALUE(SUBSTITUTE(実質収支比率等に係る経年分析!I$48,"▲","-")),2)</f>
        <v>6.97</v>
      </c>
      <c r="F19" s="174">
        <f>ROUND(VALUE(SUBSTITUTE(実質収支比率等に係る経年分析!J$48,"▲","-")),2)</f>
        <v>5.58</v>
      </c>
    </row>
    <row r="20" spans="1:11" x14ac:dyDescent="0.15">
      <c r="A20" s="174" t="s">
        <v>57</v>
      </c>
      <c r="B20" s="174">
        <f>ROUND(VALUE(SUBSTITUTE(実質収支比率等に係る経年分析!F$47,"▲","-")),2)</f>
        <v>8.32</v>
      </c>
      <c r="C20" s="174">
        <f>ROUND(VALUE(SUBSTITUTE(実質収支比率等に係る経年分析!G$47,"▲","-")),2)</f>
        <v>7.25</v>
      </c>
      <c r="D20" s="174">
        <f>ROUND(VALUE(SUBSTITUTE(実質収支比率等に係る経年分析!H$47,"▲","-")),2)</f>
        <v>7.13</v>
      </c>
      <c r="E20" s="174">
        <f>ROUND(VALUE(SUBSTITUTE(実質収支比率等に係る経年分析!I$47,"▲","-")),2)</f>
        <v>10.220000000000001</v>
      </c>
      <c r="F20" s="174">
        <f>ROUND(VALUE(SUBSTITUTE(実質収支比率等に係る経年分析!J$47,"▲","-")),2)</f>
        <v>12.29</v>
      </c>
    </row>
    <row r="21" spans="1:11" x14ac:dyDescent="0.15">
      <c r="A21" s="174" t="s">
        <v>58</v>
      </c>
      <c r="B21" s="174">
        <f>IF(ISNUMBER(VALUE(SUBSTITUTE(実質収支比率等に係る経年分析!F$49,"▲","-"))),ROUND(VALUE(SUBSTITUTE(実質収支比率等に係る経年分析!F$49,"▲","-")),2),NA())</f>
        <v>-3.33</v>
      </c>
      <c r="C21" s="174">
        <f>IF(ISNUMBER(VALUE(SUBSTITUTE(実質収支比率等に係る経年分析!G$49,"▲","-"))),ROUND(VALUE(SUBSTITUTE(実質収支比率等に係る経年分析!G$49,"▲","-")),2),NA())</f>
        <v>-1.83</v>
      </c>
      <c r="D21" s="174">
        <f>IF(ISNUMBER(VALUE(SUBSTITUTE(実質収支比率等に係る経年分析!H$49,"▲","-"))),ROUND(VALUE(SUBSTITUTE(実質収支比率等に係る経年分析!H$49,"▲","-")),2),NA())</f>
        <v>-0.89</v>
      </c>
      <c r="E21" s="174">
        <f>IF(ISNUMBER(VALUE(SUBSTITUTE(実質収支比率等に係る経年分析!I$49,"▲","-"))),ROUND(VALUE(SUBSTITUTE(実質収支比率等に係る経年分析!I$49,"▲","-")),2),NA())</f>
        <v>0.64</v>
      </c>
      <c r="F21" s="174">
        <f>IF(ISNUMBER(VALUE(SUBSTITUTE(実質収支比率等に係る経年分析!J$49,"▲","-"))),ROUND(VALUE(SUBSTITUTE(実質収支比率等に係る経年分析!J$49,"▲","-")),2),NA())</f>
        <v>-2.98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母子父子寡婦福祉資金貸付事業特別会計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総合動植物公園事業特別会計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15">
      <c r="A31" s="175" t="str">
        <f>IF(連結実質赤字比率に係る赤字・黒字の構成分析!C$39="",NA(),連結実質赤字比率に係る赤字・黒字の構成分析!C$39)</f>
        <v>競輪事業特別会計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1.21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1.19</v>
      </c>
    </row>
    <row r="32" spans="1:11" x14ac:dyDescent="0.15">
      <c r="A32" s="175" t="str">
        <f>IF(連結実質赤字比率に係る赤字・黒字の構成分析!C$38="",NA(),連結実質赤字比率に係る赤字・黒字の構成分析!C$38)</f>
        <v>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4.32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4.32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4.55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4.4800000000000004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3.37</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2.79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3.27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3.47</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3.49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4.9800000000000004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5.56</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8.85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8.6300000000000008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9.3000000000000007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17.45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11426</v>
      </c>
      <c r="E42" s="176"/>
      <c r="F42" s="176"/>
      <c r="G42" s="176">
        <f>'実質公債費比率（分子）の構造'!L$52</f>
        <v>10958</v>
      </c>
      <c r="H42" s="176"/>
      <c r="I42" s="176"/>
      <c r="J42" s="176">
        <f>'実質公債費比率（分子）の構造'!M$52</f>
        <v>10329</v>
      </c>
      <c r="K42" s="176"/>
      <c r="L42" s="176"/>
      <c r="M42" s="176">
        <f>'実質公債費比率（分子）の構造'!N$52</f>
        <v>10183</v>
      </c>
      <c r="N42" s="176"/>
      <c r="O42" s="176"/>
      <c r="P42" s="176">
        <f>'実質公債費比率（分子）の構造'!O$52</f>
        <v>9985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637</v>
      </c>
      <c r="C44" s="176"/>
      <c r="D44" s="176"/>
      <c r="E44" s="176">
        <f>'実質公債費比率（分子）の構造'!L$50</f>
        <v>650</v>
      </c>
      <c r="F44" s="176"/>
      <c r="G44" s="176"/>
      <c r="H44" s="176">
        <f>'実質公債費比率（分子）の構造'!M$50</f>
        <v>639</v>
      </c>
      <c r="I44" s="176"/>
      <c r="J44" s="176"/>
      <c r="K44" s="176">
        <f>'実質公債費比率（分子）の構造'!N$50</f>
        <v>722</v>
      </c>
      <c r="L44" s="176"/>
      <c r="M44" s="176"/>
      <c r="N44" s="176">
        <f>'実質公債費比率（分子）の構造'!O$50</f>
        <v>667</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3885</v>
      </c>
      <c r="C46" s="176"/>
      <c r="D46" s="176"/>
      <c r="E46" s="176">
        <f>'実質公債費比率（分子）の構造'!L$48</f>
        <v>3527</v>
      </c>
      <c r="F46" s="176"/>
      <c r="G46" s="176"/>
      <c r="H46" s="176">
        <f>'実質公債費比率（分子）の構造'!M$48</f>
        <v>3326</v>
      </c>
      <c r="I46" s="176"/>
      <c r="J46" s="176"/>
      <c r="K46" s="176">
        <f>'実質公債費比率（分子）の構造'!N$48</f>
        <v>3257</v>
      </c>
      <c r="L46" s="176"/>
      <c r="M46" s="176"/>
      <c r="N46" s="176">
        <f>'実質公債費比率（分子）の構造'!O$48</f>
        <v>3226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9446</v>
      </c>
      <c r="C49" s="176"/>
      <c r="D49" s="176"/>
      <c r="E49" s="176">
        <f>'実質公債費比率（分子）の構造'!L$45</f>
        <v>9179</v>
      </c>
      <c r="F49" s="176"/>
      <c r="G49" s="176"/>
      <c r="H49" s="176">
        <f>'実質公債費比率（分子）の構造'!M$45</f>
        <v>8882</v>
      </c>
      <c r="I49" s="176"/>
      <c r="J49" s="176"/>
      <c r="K49" s="176">
        <f>'実質公債費比率（分子）の構造'!N$45</f>
        <v>9025</v>
      </c>
      <c r="L49" s="176"/>
      <c r="M49" s="176"/>
      <c r="N49" s="176">
        <f>'実質公債費比率（分子）の構造'!O$45</f>
        <v>9674</v>
      </c>
      <c r="O49" s="176"/>
      <c r="P49" s="176"/>
    </row>
    <row r="50" spans="1:16" x14ac:dyDescent="0.15">
      <c r="A50" s="176" t="s">
        <v>73</v>
      </c>
      <c r="B50" s="176" t="e">
        <f>NA()</f>
        <v>#N/A</v>
      </c>
      <c r="C50" s="176">
        <f>IF(ISNUMBER('実質公債費比率（分子）の構造'!K$53),'実質公債費比率（分子）の構造'!K$53,NA())</f>
        <v>2542</v>
      </c>
      <c r="D50" s="176" t="e">
        <f>NA()</f>
        <v>#N/A</v>
      </c>
      <c r="E50" s="176" t="e">
        <f>NA()</f>
        <v>#N/A</v>
      </c>
      <c r="F50" s="176">
        <f>IF(ISNUMBER('実質公債費比率（分子）の構造'!L$53),'実質公債費比率（分子）の構造'!L$53,NA())</f>
        <v>2398</v>
      </c>
      <c r="G50" s="176" t="e">
        <f>NA()</f>
        <v>#N/A</v>
      </c>
      <c r="H50" s="176" t="e">
        <f>NA()</f>
        <v>#N/A</v>
      </c>
      <c r="I50" s="176">
        <f>IF(ISNUMBER('実質公債費比率（分子）の構造'!M$53),'実質公債費比率（分子）の構造'!M$53,NA())</f>
        <v>2518</v>
      </c>
      <c r="J50" s="176" t="e">
        <f>NA()</f>
        <v>#N/A</v>
      </c>
      <c r="K50" s="176" t="e">
        <f>NA()</f>
        <v>#N/A</v>
      </c>
      <c r="L50" s="176">
        <f>IF(ISNUMBER('実質公債費比率（分子）の構造'!N$53),'実質公債費比率（分子）の構造'!N$53,NA())</f>
        <v>2821</v>
      </c>
      <c r="M50" s="176" t="e">
        <f>NA()</f>
        <v>#N/A</v>
      </c>
      <c r="N50" s="176" t="e">
        <f>NA()</f>
        <v>#N/A</v>
      </c>
      <c r="O50" s="176">
        <f>IF(ISNUMBER('実質公債費比率（分子）の構造'!O$53),'実質公債費比率（分子）の構造'!O$53,NA())</f>
        <v>3582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78970</v>
      </c>
      <c r="E56" s="175"/>
      <c r="F56" s="175"/>
      <c r="G56" s="175">
        <f>'将来負担比率（分子）の構造'!J$52</f>
        <v>75587</v>
      </c>
      <c r="H56" s="175"/>
      <c r="I56" s="175"/>
      <c r="J56" s="175">
        <f>'将来負担比率（分子）の構造'!K$52</f>
        <v>71968</v>
      </c>
      <c r="K56" s="175"/>
      <c r="L56" s="175"/>
      <c r="M56" s="175">
        <f>'将来負担比率（分子）の構造'!L$52</f>
        <v>73152</v>
      </c>
      <c r="N56" s="175"/>
      <c r="O56" s="175"/>
      <c r="P56" s="175">
        <f>'将来負担比率（分子）の構造'!M$52</f>
        <v>69218</v>
      </c>
    </row>
    <row r="57" spans="1:16" x14ac:dyDescent="0.15">
      <c r="A57" s="175" t="s">
        <v>44</v>
      </c>
      <c r="B57" s="175"/>
      <c r="C57" s="175"/>
      <c r="D57" s="175">
        <f>'将来負担比率（分子）の構造'!I$51</f>
        <v>31994</v>
      </c>
      <c r="E57" s="175"/>
      <c r="F57" s="175"/>
      <c r="G57" s="175">
        <f>'将来負担比率（分子）の構造'!J$51</f>
        <v>33726</v>
      </c>
      <c r="H57" s="175"/>
      <c r="I57" s="175"/>
      <c r="J57" s="175">
        <f>'将来負担比率（分子）の構造'!K$51</f>
        <v>34662</v>
      </c>
      <c r="K57" s="175"/>
      <c r="L57" s="175"/>
      <c r="M57" s="175">
        <f>'将来負担比率（分子）の構造'!L$51</f>
        <v>34404</v>
      </c>
      <c r="N57" s="175"/>
      <c r="O57" s="175"/>
      <c r="P57" s="175">
        <f>'将来負担比率（分子）の構造'!M$51</f>
        <v>34337</v>
      </c>
    </row>
    <row r="58" spans="1:16" x14ac:dyDescent="0.15">
      <c r="A58" s="175" t="s">
        <v>43</v>
      </c>
      <c r="B58" s="175"/>
      <c r="C58" s="175"/>
      <c r="D58" s="175">
        <f>'将来負担比率（分子）の構造'!I$50</f>
        <v>9291</v>
      </c>
      <c r="E58" s="175"/>
      <c r="F58" s="175"/>
      <c r="G58" s="175">
        <f>'将来負担比率（分子）の構造'!J$50</f>
        <v>9031</v>
      </c>
      <c r="H58" s="175"/>
      <c r="I58" s="175"/>
      <c r="J58" s="175">
        <f>'将来負担比率（分子）の構造'!K$50</f>
        <v>13513</v>
      </c>
      <c r="K58" s="175"/>
      <c r="L58" s="175"/>
      <c r="M58" s="175">
        <f>'将来負担比率（分子）の構造'!L$50</f>
        <v>17239</v>
      </c>
      <c r="N58" s="175"/>
      <c r="O58" s="175"/>
      <c r="P58" s="175">
        <f>'将来負担比率（分子）の構造'!M$50</f>
        <v>19820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10</v>
      </c>
      <c r="C61" s="175"/>
      <c r="D61" s="175"/>
      <c r="E61" s="175">
        <f>'将来負担比率（分子）の構造'!J$46</f>
        <v>11</v>
      </c>
      <c r="F61" s="175"/>
      <c r="G61" s="175"/>
      <c r="H61" s="175">
        <f>'将来負担比率（分子）の構造'!K$46</f>
        <v>10</v>
      </c>
      <c r="I61" s="175"/>
      <c r="J61" s="175"/>
      <c r="K61" s="175">
        <f>'将来負担比率（分子）の構造'!L$46</f>
        <v>31</v>
      </c>
      <c r="L61" s="175"/>
      <c r="M61" s="175"/>
      <c r="N61" s="175">
        <f>'将来負担比率（分子）の構造'!M$46</f>
        <v>8</v>
      </c>
      <c r="O61" s="175"/>
      <c r="P61" s="175"/>
    </row>
    <row r="62" spans="1:16" x14ac:dyDescent="0.15">
      <c r="A62" s="175" t="s">
        <v>37</v>
      </c>
      <c r="B62" s="175">
        <f>'将来負担比率（分子）の構造'!I$45</f>
        <v>13047</v>
      </c>
      <c r="C62" s="175"/>
      <c r="D62" s="175"/>
      <c r="E62" s="175">
        <f>'将来負担比率（分子）の構造'!J$45</f>
        <v>12747</v>
      </c>
      <c r="F62" s="175"/>
      <c r="G62" s="175"/>
      <c r="H62" s="175">
        <f>'将来負担比率（分子）の構造'!K$45</f>
        <v>12600</v>
      </c>
      <c r="I62" s="175"/>
      <c r="J62" s="175"/>
      <c r="K62" s="175">
        <f>'将来負担比率（分子）の構造'!L$45</f>
        <v>12659</v>
      </c>
      <c r="L62" s="175"/>
      <c r="M62" s="175"/>
      <c r="N62" s="175">
        <f>'将来負担比率（分子）の構造'!M$45</f>
        <v>12704</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34194</v>
      </c>
      <c r="C64" s="175"/>
      <c r="D64" s="175"/>
      <c r="E64" s="175">
        <f>'将来負担比率（分子）の構造'!J$43</f>
        <v>32033</v>
      </c>
      <c r="F64" s="175"/>
      <c r="G64" s="175"/>
      <c r="H64" s="175">
        <f>'将来負担比率（分子）の構造'!K$43</f>
        <v>29254</v>
      </c>
      <c r="I64" s="175"/>
      <c r="J64" s="175"/>
      <c r="K64" s="175">
        <f>'将来負担比率（分子）の構造'!L$43</f>
        <v>26050</v>
      </c>
      <c r="L64" s="175"/>
      <c r="M64" s="175"/>
      <c r="N64" s="175">
        <f>'将来負担比率（分子）の構造'!M$43</f>
        <v>24351</v>
      </c>
      <c r="O64" s="175"/>
      <c r="P64" s="175"/>
    </row>
    <row r="65" spans="1:16" x14ac:dyDescent="0.15">
      <c r="A65" s="175" t="s">
        <v>34</v>
      </c>
      <c r="B65" s="175">
        <f>'将来負担比率（分子）の構造'!I$42</f>
        <v>7459</v>
      </c>
      <c r="C65" s="175"/>
      <c r="D65" s="175"/>
      <c r="E65" s="175">
        <f>'将来負担比率（分子）の構造'!J$42</f>
        <v>6710</v>
      </c>
      <c r="F65" s="175"/>
      <c r="G65" s="175"/>
      <c r="H65" s="175">
        <f>'将来負担比率（分子）の構造'!K$42</f>
        <v>5953</v>
      </c>
      <c r="I65" s="175"/>
      <c r="J65" s="175"/>
      <c r="K65" s="175">
        <f>'将来負担比率（分子）の構造'!L$42</f>
        <v>6309</v>
      </c>
      <c r="L65" s="175"/>
      <c r="M65" s="175"/>
      <c r="N65" s="175">
        <f>'将来負担比率（分子）の構造'!M$42</f>
        <v>5592</v>
      </c>
      <c r="O65" s="175"/>
      <c r="P65" s="175"/>
    </row>
    <row r="66" spans="1:16" x14ac:dyDescent="0.15">
      <c r="A66" s="175" t="s">
        <v>33</v>
      </c>
      <c r="B66" s="175">
        <f>'将来負担比率（分子）の構造'!I$41</f>
        <v>97497</v>
      </c>
      <c r="C66" s="175"/>
      <c r="D66" s="175"/>
      <c r="E66" s="175">
        <f>'将来負担比率（分子）の構造'!J$41</f>
        <v>99638</v>
      </c>
      <c r="F66" s="175"/>
      <c r="G66" s="175"/>
      <c r="H66" s="175">
        <f>'将来負担比率（分子）の構造'!K$41</f>
        <v>100599</v>
      </c>
      <c r="I66" s="175"/>
      <c r="J66" s="175"/>
      <c r="K66" s="175">
        <f>'将来負担比率（分子）の構造'!L$41</f>
        <v>102323</v>
      </c>
      <c r="L66" s="175"/>
      <c r="M66" s="175"/>
      <c r="N66" s="175">
        <f>'将来負担比率（分子）の構造'!M$41</f>
        <v>99433</v>
      </c>
      <c r="O66" s="175"/>
      <c r="P66" s="175"/>
    </row>
    <row r="67" spans="1:16" x14ac:dyDescent="0.15">
      <c r="A67" s="175" t="s">
        <v>77</v>
      </c>
      <c r="B67" s="175" t="e">
        <f>NA()</f>
        <v>#N/A</v>
      </c>
      <c r="C67" s="175">
        <f>IF(ISNUMBER('将来負担比率（分子）の構造'!I$53), IF('将来負担比率（分子）の構造'!I$53 &lt; 0, 0, '将来負担比率（分子）の構造'!I$53), NA())</f>
        <v>31953</v>
      </c>
      <c r="D67" s="175" t="e">
        <f>NA()</f>
        <v>#N/A</v>
      </c>
      <c r="E67" s="175" t="e">
        <f>NA()</f>
        <v>#N/A</v>
      </c>
      <c r="F67" s="175">
        <f>IF(ISNUMBER('将来負担比率（分子）の構造'!J$53), IF('将来負担比率（分子）の構造'!J$53 &lt; 0, 0, '将来負担比率（分子）の構造'!J$53), NA())</f>
        <v>32795</v>
      </c>
      <c r="G67" s="175" t="e">
        <f>NA()</f>
        <v>#N/A</v>
      </c>
      <c r="H67" s="175" t="e">
        <f>NA()</f>
        <v>#N/A</v>
      </c>
      <c r="I67" s="175">
        <f>IF(ISNUMBER('将来負担比率（分子）の構造'!K$53), IF('将来負担比率（分子）の構造'!K$53 &lt; 0, 0, '将来負担比率（分子）の構造'!K$53), NA())</f>
        <v>28272</v>
      </c>
      <c r="J67" s="175" t="e">
        <f>NA()</f>
        <v>#N/A</v>
      </c>
      <c r="K67" s="175" t="e">
        <f>NA()</f>
        <v>#N/A</v>
      </c>
      <c r="L67" s="175">
        <f>IF(ISNUMBER('将来負担比率（分子）の構造'!L$53), IF('将来負担比率（分子）の構造'!L$53 &lt; 0, 0, '将来負担比率（分子）の構造'!L$53), NA())</f>
        <v>22578</v>
      </c>
      <c r="M67" s="175" t="e">
        <f>NA()</f>
        <v>#N/A</v>
      </c>
      <c r="N67" s="175" t="e">
        <f>NA()</f>
        <v>#N/A</v>
      </c>
      <c r="O67" s="175">
        <f>IF(ISNUMBER('将来負担比率（分子）の構造'!M$53), IF('将来負担比率（分子）の構造'!M$53 &lt; 0, 0, '将来負担比率（分子）の構造'!M$53), NA())</f>
        <v>18711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5298</v>
      </c>
      <c r="C72" s="179">
        <f>基金残高に係る経年分析!G55</f>
        <v>7674</v>
      </c>
      <c r="D72" s="179">
        <f>基金残高に係る経年分析!H55</f>
        <v>9149</v>
      </c>
    </row>
    <row r="73" spans="1:16" x14ac:dyDescent="0.15">
      <c r="A73" s="178" t="s">
        <v>80</v>
      </c>
      <c r="B73" s="179">
        <f>基金残高に係る経年分析!F56</f>
        <v>347</v>
      </c>
      <c r="C73" s="179">
        <f>基金残高に係る経年分析!G56</f>
        <v>340</v>
      </c>
      <c r="D73" s="179">
        <f>基金残高に係る経年分析!H56</f>
        <v>332</v>
      </c>
    </row>
    <row r="74" spans="1:16" x14ac:dyDescent="0.15">
      <c r="A74" s="178" t="s">
        <v>81</v>
      </c>
      <c r="B74" s="179">
        <f>基金残高に係る経年分析!F57</f>
        <v>4990</v>
      </c>
      <c r="C74" s="179">
        <f>基金残高に係る経年分析!G57</f>
        <v>5533</v>
      </c>
      <c r="D74" s="179">
        <f>基金残高に係る経年分析!H57</f>
        <v>5694</v>
      </c>
    </row>
  </sheetData>
  <sheetProtection algorithmName="SHA-512" hashValue="8bBqptkgrPNqr0A74SSI8g7JtJ9ItZpe+5bhqRQ+lPuaHLQqMXmmfykaravMBxhVMhXPlzCz3VmayeAJ2WMsIA==" saltValue="MZmpmgpc8NneJPLtbvqoPQ==" spinCount="100000" sheet="1" objects="1" scenarios="1"/>
  <customSheetViews>
    <customSheetView guid="{EA66EE43-E433-4A69-8075-97E3218E0A06}"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9"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9"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65321527</v>
      </c>
      <c r="S5" s="677"/>
      <c r="T5" s="677"/>
      <c r="U5" s="677"/>
      <c r="V5" s="677"/>
      <c r="W5" s="677"/>
      <c r="X5" s="677"/>
      <c r="Y5" s="702"/>
      <c r="Z5" s="715">
        <v>45.5</v>
      </c>
      <c r="AA5" s="715"/>
      <c r="AB5" s="715"/>
      <c r="AC5" s="715"/>
      <c r="AD5" s="716">
        <v>61341789</v>
      </c>
      <c r="AE5" s="716"/>
      <c r="AF5" s="716"/>
      <c r="AG5" s="716"/>
      <c r="AH5" s="716"/>
      <c r="AI5" s="716"/>
      <c r="AJ5" s="716"/>
      <c r="AK5" s="716"/>
      <c r="AL5" s="703">
        <v>80.599999999999994</v>
      </c>
      <c r="AM5" s="685"/>
      <c r="AN5" s="685"/>
      <c r="AO5" s="704"/>
      <c r="AP5" s="679" t="s">
        <v>231</v>
      </c>
      <c r="AQ5" s="680"/>
      <c r="AR5" s="680"/>
      <c r="AS5" s="680"/>
      <c r="AT5" s="680"/>
      <c r="AU5" s="680"/>
      <c r="AV5" s="680"/>
      <c r="AW5" s="680"/>
      <c r="AX5" s="680"/>
      <c r="AY5" s="680"/>
      <c r="AZ5" s="680"/>
      <c r="BA5" s="680"/>
      <c r="BB5" s="680"/>
      <c r="BC5" s="680"/>
      <c r="BD5" s="680"/>
      <c r="BE5" s="680"/>
      <c r="BF5" s="681"/>
      <c r="BG5" s="621">
        <v>58579589</v>
      </c>
      <c r="BH5" s="622"/>
      <c r="BI5" s="622"/>
      <c r="BJ5" s="622"/>
      <c r="BK5" s="622"/>
      <c r="BL5" s="622"/>
      <c r="BM5" s="622"/>
      <c r="BN5" s="623"/>
      <c r="BO5" s="659">
        <v>89.7</v>
      </c>
      <c r="BP5" s="659"/>
      <c r="BQ5" s="659"/>
      <c r="BR5" s="659"/>
      <c r="BS5" s="660" t="s">
        <v>141</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1384839</v>
      </c>
      <c r="S6" s="622"/>
      <c r="T6" s="622"/>
      <c r="U6" s="622"/>
      <c r="V6" s="622"/>
      <c r="W6" s="622"/>
      <c r="X6" s="622"/>
      <c r="Y6" s="623"/>
      <c r="Z6" s="659">
        <v>1</v>
      </c>
      <c r="AA6" s="659"/>
      <c r="AB6" s="659"/>
      <c r="AC6" s="659"/>
      <c r="AD6" s="660">
        <v>1384839</v>
      </c>
      <c r="AE6" s="660"/>
      <c r="AF6" s="660"/>
      <c r="AG6" s="660"/>
      <c r="AH6" s="660"/>
      <c r="AI6" s="660"/>
      <c r="AJ6" s="660"/>
      <c r="AK6" s="660"/>
      <c r="AL6" s="624">
        <v>1.8</v>
      </c>
      <c r="AM6" s="625"/>
      <c r="AN6" s="625"/>
      <c r="AO6" s="661"/>
      <c r="AP6" s="618" t="s">
        <v>236</v>
      </c>
      <c r="AQ6" s="619"/>
      <c r="AR6" s="619"/>
      <c r="AS6" s="619"/>
      <c r="AT6" s="619"/>
      <c r="AU6" s="619"/>
      <c r="AV6" s="619"/>
      <c r="AW6" s="619"/>
      <c r="AX6" s="619"/>
      <c r="AY6" s="619"/>
      <c r="AZ6" s="619"/>
      <c r="BA6" s="619"/>
      <c r="BB6" s="619"/>
      <c r="BC6" s="619"/>
      <c r="BD6" s="619"/>
      <c r="BE6" s="619"/>
      <c r="BF6" s="620"/>
      <c r="BG6" s="621">
        <v>58579589</v>
      </c>
      <c r="BH6" s="622"/>
      <c r="BI6" s="622"/>
      <c r="BJ6" s="622"/>
      <c r="BK6" s="622"/>
      <c r="BL6" s="622"/>
      <c r="BM6" s="622"/>
      <c r="BN6" s="623"/>
      <c r="BO6" s="659">
        <v>89.7</v>
      </c>
      <c r="BP6" s="659"/>
      <c r="BQ6" s="659"/>
      <c r="BR6" s="659"/>
      <c r="BS6" s="660" t="s">
        <v>141</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615843</v>
      </c>
      <c r="CS6" s="622"/>
      <c r="CT6" s="622"/>
      <c r="CU6" s="622"/>
      <c r="CV6" s="622"/>
      <c r="CW6" s="622"/>
      <c r="CX6" s="622"/>
      <c r="CY6" s="623"/>
      <c r="CZ6" s="703">
        <v>0.4</v>
      </c>
      <c r="DA6" s="685"/>
      <c r="DB6" s="685"/>
      <c r="DC6" s="705"/>
      <c r="DD6" s="627" t="s">
        <v>238</v>
      </c>
      <c r="DE6" s="622"/>
      <c r="DF6" s="622"/>
      <c r="DG6" s="622"/>
      <c r="DH6" s="622"/>
      <c r="DI6" s="622"/>
      <c r="DJ6" s="622"/>
      <c r="DK6" s="622"/>
      <c r="DL6" s="622"/>
      <c r="DM6" s="622"/>
      <c r="DN6" s="622"/>
      <c r="DO6" s="622"/>
      <c r="DP6" s="623"/>
      <c r="DQ6" s="627">
        <v>612918</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25944</v>
      </c>
      <c r="S7" s="622"/>
      <c r="T7" s="622"/>
      <c r="U7" s="622"/>
      <c r="V7" s="622"/>
      <c r="W7" s="622"/>
      <c r="X7" s="622"/>
      <c r="Y7" s="623"/>
      <c r="Z7" s="659">
        <v>0</v>
      </c>
      <c r="AA7" s="659"/>
      <c r="AB7" s="659"/>
      <c r="AC7" s="659"/>
      <c r="AD7" s="660">
        <v>25944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26362395</v>
      </c>
      <c r="BH7" s="622"/>
      <c r="BI7" s="622"/>
      <c r="BJ7" s="622"/>
      <c r="BK7" s="622"/>
      <c r="BL7" s="622"/>
      <c r="BM7" s="622"/>
      <c r="BN7" s="623"/>
      <c r="BO7" s="659">
        <v>40.4</v>
      </c>
      <c r="BP7" s="659"/>
      <c r="BQ7" s="659"/>
      <c r="BR7" s="659"/>
      <c r="BS7" s="660" t="s">
        <v>132</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8928961</v>
      </c>
      <c r="CS7" s="622"/>
      <c r="CT7" s="622"/>
      <c r="CU7" s="622"/>
      <c r="CV7" s="622"/>
      <c r="CW7" s="622"/>
      <c r="CX7" s="622"/>
      <c r="CY7" s="623"/>
      <c r="CZ7" s="659">
        <v>6.5</v>
      </c>
      <c r="DA7" s="659"/>
      <c r="DB7" s="659"/>
      <c r="DC7" s="659"/>
      <c r="DD7" s="627">
        <v>122858</v>
      </c>
      <c r="DE7" s="622"/>
      <c r="DF7" s="622"/>
      <c r="DG7" s="622"/>
      <c r="DH7" s="622"/>
      <c r="DI7" s="622"/>
      <c r="DJ7" s="622"/>
      <c r="DK7" s="622"/>
      <c r="DL7" s="622"/>
      <c r="DM7" s="622"/>
      <c r="DN7" s="622"/>
      <c r="DO7" s="622"/>
      <c r="DP7" s="623"/>
      <c r="DQ7" s="627">
        <v>7135752</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454994</v>
      </c>
      <c r="S8" s="622"/>
      <c r="T8" s="622"/>
      <c r="U8" s="622"/>
      <c r="V8" s="622"/>
      <c r="W8" s="622"/>
      <c r="X8" s="622"/>
      <c r="Y8" s="623"/>
      <c r="Z8" s="659">
        <v>0.3</v>
      </c>
      <c r="AA8" s="659"/>
      <c r="AB8" s="659"/>
      <c r="AC8" s="659"/>
      <c r="AD8" s="660">
        <v>454994</v>
      </c>
      <c r="AE8" s="660"/>
      <c r="AF8" s="660"/>
      <c r="AG8" s="660"/>
      <c r="AH8" s="660"/>
      <c r="AI8" s="660"/>
      <c r="AJ8" s="660"/>
      <c r="AK8" s="660"/>
      <c r="AL8" s="624">
        <v>0.6</v>
      </c>
      <c r="AM8" s="625"/>
      <c r="AN8" s="625"/>
      <c r="AO8" s="661"/>
      <c r="AP8" s="618" t="s">
        <v>243</v>
      </c>
      <c r="AQ8" s="619"/>
      <c r="AR8" s="619"/>
      <c r="AS8" s="619"/>
      <c r="AT8" s="619"/>
      <c r="AU8" s="619"/>
      <c r="AV8" s="619"/>
      <c r="AW8" s="619"/>
      <c r="AX8" s="619"/>
      <c r="AY8" s="619"/>
      <c r="AZ8" s="619"/>
      <c r="BA8" s="619"/>
      <c r="BB8" s="619"/>
      <c r="BC8" s="619"/>
      <c r="BD8" s="619"/>
      <c r="BE8" s="619"/>
      <c r="BF8" s="620"/>
      <c r="BG8" s="621">
        <v>678030</v>
      </c>
      <c r="BH8" s="622"/>
      <c r="BI8" s="622"/>
      <c r="BJ8" s="622"/>
      <c r="BK8" s="622"/>
      <c r="BL8" s="622"/>
      <c r="BM8" s="622"/>
      <c r="BN8" s="623"/>
      <c r="BO8" s="659">
        <v>1</v>
      </c>
      <c r="BP8" s="659"/>
      <c r="BQ8" s="659"/>
      <c r="BR8" s="659"/>
      <c r="BS8" s="660" t="s">
        <v>132</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56453242</v>
      </c>
      <c r="CS8" s="622"/>
      <c r="CT8" s="622"/>
      <c r="CU8" s="622"/>
      <c r="CV8" s="622"/>
      <c r="CW8" s="622"/>
      <c r="CX8" s="622"/>
      <c r="CY8" s="623"/>
      <c r="CZ8" s="659">
        <v>40.9</v>
      </c>
      <c r="DA8" s="659"/>
      <c r="DB8" s="659"/>
      <c r="DC8" s="659"/>
      <c r="DD8" s="627">
        <v>651263</v>
      </c>
      <c r="DE8" s="622"/>
      <c r="DF8" s="622"/>
      <c r="DG8" s="622"/>
      <c r="DH8" s="622"/>
      <c r="DI8" s="622"/>
      <c r="DJ8" s="622"/>
      <c r="DK8" s="622"/>
      <c r="DL8" s="622"/>
      <c r="DM8" s="622"/>
      <c r="DN8" s="622"/>
      <c r="DO8" s="622"/>
      <c r="DP8" s="623"/>
      <c r="DQ8" s="627">
        <v>25665279</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312814</v>
      </c>
      <c r="S9" s="622"/>
      <c r="T9" s="622"/>
      <c r="U9" s="622"/>
      <c r="V9" s="622"/>
      <c r="W9" s="622"/>
      <c r="X9" s="622"/>
      <c r="Y9" s="623"/>
      <c r="Z9" s="659">
        <v>0.2</v>
      </c>
      <c r="AA9" s="659"/>
      <c r="AB9" s="659"/>
      <c r="AC9" s="659"/>
      <c r="AD9" s="660">
        <v>312814</v>
      </c>
      <c r="AE9" s="660"/>
      <c r="AF9" s="660"/>
      <c r="AG9" s="660"/>
      <c r="AH9" s="660"/>
      <c r="AI9" s="660"/>
      <c r="AJ9" s="660"/>
      <c r="AK9" s="660"/>
      <c r="AL9" s="624">
        <v>0.4</v>
      </c>
      <c r="AM9" s="625"/>
      <c r="AN9" s="625"/>
      <c r="AO9" s="661"/>
      <c r="AP9" s="618" t="s">
        <v>246</v>
      </c>
      <c r="AQ9" s="619"/>
      <c r="AR9" s="619"/>
      <c r="AS9" s="619"/>
      <c r="AT9" s="619"/>
      <c r="AU9" s="619"/>
      <c r="AV9" s="619"/>
      <c r="AW9" s="619"/>
      <c r="AX9" s="619"/>
      <c r="AY9" s="619"/>
      <c r="AZ9" s="619"/>
      <c r="BA9" s="619"/>
      <c r="BB9" s="619"/>
      <c r="BC9" s="619"/>
      <c r="BD9" s="619"/>
      <c r="BE9" s="619"/>
      <c r="BF9" s="620"/>
      <c r="BG9" s="621">
        <v>22403521</v>
      </c>
      <c r="BH9" s="622"/>
      <c r="BI9" s="622"/>
      <c r="BJ9" s="622"/>
      <c r="BK9" s="622"/>
      <c r="BL9" s="622"/>
      <c r="BM9" s="622"/>
      <c r="BN9" s="623"/>
      <c r="BO9" s="659">
        <v>34.299999999999997</v>
      </c>
      <c r="BP9" s="659"/>
      <c r="BQ9" s="659"/>
      <c r="BR9" s="659"/>
      <c r="BS9" s="660" t="s">
        <v>132</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19157205</v>
      </c>
      <c r="CS9" s="622"/>
      <c r="CT9" s="622"/>
      <c r="CU9" s="622"/>
      <c r="CV9" s="622"/>
      <c r="CW9" s="622"/>
      <c r="CX9" s="622"/>
      <c r="CY9" s="623"/>
      <c r="CZ9" s="659">
        <v>13.9</v>
      </c>
      <c r="DA9" s="659"/>
      <c r="DB9" s="659"/>
      <c r="DC9" s="659"/>
      <c r="DD9" s="627">
        <v>2090899</v>
      </c>
      <c r="DE9" s="622"/>
      <c r="DF9" s="622"/>
      <c r="DG9" s="622"/>
      <c r="DH9" s="622"/>
      <c r="DI9" s="622"/>
      <c r="DJ9" s="622"/>
      <c r="DK9" s="622"/>
      <c r="DL9" s="622"/>
      <c r="DM9" s="622"/>
      <c r="DN9" s="622"/>
      <c r="DO9" s="622"/>
      <c r="DP9" s="623"/>
      <c r="DQ9" s="627">
        <v>13319465</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59" t="s">
        <v>238</v>
      </c>
      <c r="AA10" s="659"/>
      <c r="AB10" s="659"/>
      <c r="AC10" s="659"/>
      <c r="AD10" s="660" t="s">
        <v>238</v>
      </c>
      <c r="AE10" s="660"/>
      <c r="AF10" s="660"/>
      <c r="AG10" s="660"/>
      <c r="AH10" s="660"/>
      <c r="AI10" s="660"/>
      <c r="AJ10" s="660"/>
      <c r="AK10" s="660"/>
      <c r="AL10" s="624" t="s">
        <v>132</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1051576</v>
      </c>
      <c r="BH10" s="622"/>
      <c r="BI10" s="622"/>
      <c r="BJ10" s="622"/>
      <c r="BK10" s="622"/>
      <c r="BL10" s="622"/>
      <c r="BM10" s="622"/>
      <c r="BN10" s="623"/>
      <c r="BO10" s="659">
        <v>1.6</v>
      </c>
      <c r="BP10" s="659"/>
      <c r="BQ10" s="659"/>
      <c r="BR10" s="659"/>
      <c r="BS10" s="660" t="s">
        <v>141</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309728</v>
      </c>
      <c r="CS10" s="622"/>
      <c r="CT10" s="622"/>
      <c r="CU10" s="622"/>
      <c r="CV10" s="622"/>
      <c r="CW10" s="622"/>
      <c r="CX10" s="622"/>
      <c r="CY10" s="623"/>
      <c r="CZ10" s="659">
        <v>0.2</v>
      </c>
      <c r="DA10" s="659"/>
      <c r="DB10" s="659"/>
      <c r="DC10" s="659"/>
      <c r="DD10" s="627">
        <v>43154</v>
      </c>
      <c r="DE10" s="622"/>
      <c r="DF10" s="622"/>
      <c r="DG10" s="622"/>
      <c r="DH10" s="622"/>
      <c r="DI10" s="622"/>
      <c r="DJ10" s="622"/>
      <c r="DK10" s="622"/>
      <c r="DL10" s="622"/>
      <c r="DM10" s="622"/>
      <c r="DN10" s="622"/>
      <c r="DO10" s="622"/>
      <c r="DP10" s="623"/>
      <c r="DQ10" s="627">
        <v>111617</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9286144</v>
      </c>
      <c r="S11" s="622"/>
      <c r="T11" s="622"/>
      <c r="U11" s="622"/>
      <c r="V11" s="622"/>
      <c r="W11" s="622"/>
      <c r="X11" s="622"/>
      <c r="Y11" s="623"/>
      <c r="Z11" s="624">
        <v>6.5</v>
      </c>
      <c r="AA11" s="625"/>
      <c r="AB11" s="625"/>
      <c r="AC11" s="626"/>
      <c r="AD11" s="627">
        <v>9286144</v>
      </c>
      <c r="AE11" s="622"/>
      <c r="AF11" s="622"/>
      <c r="AG11" s="622"/>
      <c r="AH11" s="622"/>
      <c r="AI11" s="622"/>
      <c r="AJ11" s="622"/>
      <c r="AK11" s="623"/>
      <c r="AL11" s="624">
        <v>12.2</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2229268</v>
      </c>
      <c r="BH11" s="622"/>
      <c r="BI11" s="622"/>
      <c r="BJ11" s="622"/>
      <c r="BK11" s="622"/>
      <c r="BL11" s="622"/>
      <c r="BM11" s="622"/>
      <c r="BN11" s="623"/>
      <c r="BO11" s="659">
        <v>3.4</v>
      </c>
      <c r="BP11" s="659"/>
      <c r="BQ11" s="659"/>
      <c r="BR11" s="659"/>
      <c r="BS11" s="660" t="s">
        <v>238</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2070318</v>
      </c>
      <c r="CS11" s="622"/>
      <c r="CT11" s="622"/>
      <c r="CU11" s="622"/>
      <c r="CV11" s="622"/>
      <c r="CW11" s="622"/>
      <c r="CX11" s="622"/>
      <c r="CY11" s="623"/>
      <c r="CZ11" s="659">
        <v>1.5</v>
      </c>
      <c r="DA11" s="659"/>
      <c r="DB11" s="659"/>
      <c r="DC11" s="659"/>
      <c r="DD11" s="627">
        <v>856959</v>
      </c>
      <c r="DE11" s="622"/>
      <c r="DF11" s="622"/>
      <c r="DG11" s="622"/>
      <c r="DH11" s="622"/>
      <c r="DI11" s="622"/>
      <c r="DJ11" s="622"/>
      <c r="DK11" s="622"/>
      <c r="DL11" s="622"/>
      <c r="DM11" s="622"/>
      <c r="DN11" s="622"/>
      <c r="DO11" s="622"/>
      <c r="DP11" s="623"/>
      <c r="DQ11" s="627">
        <v>1377981</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141</v>
      </c>
      <c r="S12" s="622"/>
      <c r="T12" s="622"/>
      <c r="U12" s="622"/>
      <c r="V12" s="622"/>
      <c r="W12" s="622"/>
      <c r="X12" s="622"/>
      <c r="Y12" s="623"/>
      <c r="Z12" s="659" t="s">
        <v>132</v>
      </c>
      <c r="AA12" s="659"/>
      <c r="AB12" s="659"/>
      <c r="AC12" s="659"/>
      <c r="AD12" s="660" t="s">
        <v>132</v>
      </c>
      <c r="AE12" s="660"/>
      <c r="AF12" s="660"/>
      <c r="AG12" s="660"/>
      <c r="AH12" s="660"/>
      <c r="AI12" s="660"/>
      <c r="AJ12" s="660"/>
      <c r="AK12" s="660"/>
      <c r="AL12" s="624" t="s">
        <v>132</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28536400</v>
      </c>
      <c r="BH12" s="622"/>
      <c r="BI12" s="622"/>
      <c r="BJ12" s="622"/>
      <c r="BK12" s="622"/>
      <c r="BL12" s="622"/>
      <c r="BM12" s="622"/>
      <c r="BN12" s="623"/>
      <c r="BO12" s="659">
        <v>43.7</v>
      </c>
      <c r="BP12" s="659"/>
      <c r="BQ12" s="659"/>
      <c r="BR12" s="659"/>
      <c r="BS12" s="660" t="s">
        <v>238</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3674803</v>
      </c>
      <c r="CS12" s="622"/>
      <c r="CT12" s="622"/>
      <c r="CU12" s="622"/>
      <c r="CV12" s="622"/>
      <c r="CW12" s="622"/>
      <c r="CX12" s="622"/>
      <c r="CY12" s="623"/>
      <c r="CZ12" s="659">
        <v>2.7</v>
      </c>
      <c r="DA12" s="659"/>
      <c r="DB12" s="659"/>
      <c r="DC12" s="659"/>
      <c r="DD12" s="627">
        <v>167659</v>
      </c>
      <c r="DE12" s="622"/>
      <c r="DF12" s="622"/>
      <c r="DG12" s="622"/>
      <c r="DH12" s="622"/>
      <c r="DI12" s="622"/>
      <c r="DJ12" s="622"/>
      <c r="DK12" s="622"/>
      <c r="DL12" s="622"/>
      <c r="DM12" s="622"/>
      <c r="DN12" s="622"/>
      <c r="DO12" s="622"/>
      <c r="DP12" s="623"/>
      <c r="DQ12" s="627">
        <v>2433385</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141</v>
      </c>
      <c r="S13" s="622"/>
      <c r="T13" s="622"/>
      <c r="U13" s="622"/>
      <c r="V13" s="622"/>
      <c r="W13" s="622"/>
      <c r="X13" s="622"/>
      <c r="Y13" s="623"/>
      <c r="Z13" s="659" t="s">
        <v>132</v>
      </c>
      <c r="AA13" s="659"/>
      <c r="AB13" s="659"/>
      <c r="AC13" s="659"/>
      <c r="AD13" s="660" t="s">
        <v>238</v>
      </c>
      <c r="AE13" s="660"/>
      <c r="AF13" s="660"/>
      <c r="AG13" s="660"/>
      <c r="AH13" s="660"/>
      <c r="AI13" s="660"/>
      <c r="AJ13" s="660"/>
      <c r="AK13" s="660"/>
      <c r="AL13" s="624" t="s">
        <v>132</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28349575</v>
      </c>
      <c r="BH13" s="622"/>
      <c r="BI13" s="622"/>
      <c r="BJ13" s="622"/>
      <c r="BK13" s="622"/>
      <c r="BL13" s="622"/>
      <c r="BM13" s="622"/>
      <c r="BN13" s="623"/>
      <c r="BO13" s="659">
        <v>43.4</v>
      </c>
      <c r="BP13" s="659"/>
      <c r="BQ13" s="659"/>
      <c r="BR13" s="659"/>
      <c r="BS13" s="660" t="s">
        <v>132</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13264660</v>
      </c>
      <c r="CS13" s="622"/>
      <c r="CT13" s="622"/>
      <c r="CU13" s="622"/>
      <c r="CV13" s="622"/>
      <c r="CW13" s="622"/>
      <c r="CX13" s="622"/>
      <c r="CY13" s="623"/>
      <c r="CZ13" s="659">
        <v>9.6</v>
      </c>
      <c r="DA13" s="659"/>
      <c r="DB13" s="659"/>
      <c r="DC13" s="659"/>
      <c r="DD13" s="627">
        <v>7243729</v>
      </c>
      <c r="DE13" s="622"/>
      <c r="DF13" s="622"/>
      <c r="DG13" s="622"/>
      <c r="DH13" s="622"/>
      <c r="DI13" s="622"/>
      <c r="DJ13" s="622"/>
      <c r="DK13" s="622"/>
      <c r="DL13" s="622"/>
      <c r="DM13" s="622"/>
      <c r="DN13" s="622"/>
      <c r="DO13" s="622"/>
      <c r="DP13" s="623"/>
      <c r="DQ13" s="627">
        <v>6983112</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17</v>
      </c>
      <c r="S14" s="622"/>
      <c r="T14" s="622"/>
      <c r="U14" s="622"/>
      <c r="V14" s="622"/>
      <c r="W14" s="622"/>
      <c r="X14" s="622"/>
      <c r="Y14" s="623"/>
      <c r="Z14" s="659">
        <v>0</v>
      </c>
      <c r="AA14" s="659"/>
      <c r="AB14" s="659"/>
      <c r="AC14" s="659"/>
      <c r="AD14" s="660">
        <v>17</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1134722</v>
      </c>
      <c r="BH14" s="622"/>
      <c r="BI14" s="622"/>
      <c r="BJ14" s="622"/>
      <c r="BK14" s="622"/>
      <c r="BL14" s="622"/>
      <c r="BM14" s="622"/>
      <c r="BN14" s="623"/>
      <c r="BO14" s="659">
        <v>1.7</v>
      </c>
      <c r="BP14" s="659"/>
      <c r="BQ14" s="659"/>
      <c r="BR14" s="659"/>
      <c r="BS14" s="660" t="s">
        <v>132</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3856208</v>
      </c>
      <c r="CS14" s="622"/>
      <c r="CT14" s="622"/>
      <c r="CU14" s="622"/>
      <c r="CV14" s="622"/>
      <c r="CW14" s="622"/>
      <c r="CX14" s="622"/>
      <c r="CY14" s="623"/>
      <c r="CZ14" s="659">
        <v>2.8</v>
      </c>
      <c r="DA14" s="659"/>
      <c r="DB14" s="659"/>
      <c r="DC14" s="659"/>
      <c r="DD14" s="627">
        <v>299993</v>
      </c>
      <c r="DE14" s="622"/>
      <c r="DF14" s="622"/>
      <c r="DG14" s="622"/>
      <c r="DH14" s="622"/>
      <c r="DI14" s="622"/>
      <c r="DJ14" s="622"/>
      <c r="DK14" s="622"/>
      <c r="DL14" s="622"/>
      <c r="DM14" s="622"/>
      <c r="DN14" s="622"/>
      <c r="DO14" s="622"/>
      <c r="DP14" s="623"/>
      <c r="DQ14" s="627">
        <v>3449287</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238</v>
      </c>
      <c r="AA15" s="659"/>
      <c r="AB15" s="659"/>
      <c r="AC15" s="659"/>
      <c r="AD15" s="660" t="s">
        <v>238</v>
      </c>
      <c r="AE15" s="660"/>
      <c r="AF15" s="660"/>
      <c r="AG15" s="660"/>
      <c r="AH15" s="660"/>
      <c r="AI15" s="660"/>
      <c r="AJ15" s="660"/>
      <c r="AK15" s="660"/>
      <c r="AL15" s="624" t="s">
        <v>238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2545922</v>
      </c>
      <c r="BH15" s="622"/>
      <c r="BI15" s="622"/>
      <c r="BJ15" s="622"/>
      <c r="BK15" s="622"/>
      <c r="BL15" s="622"/>
      <c r="BM15" s="622"/>
      <c r="BN15" s="623"/>
      <c r="BO15" s="659">
        <v>3.9</v>
      </c>
      <c r="BP15" s="659"/>
      <c r="BQ15" s="659"/>
      <c r="BR15" s="659"/>
      <c r="BS15" s="660" t="s">
        <v>132</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20072206</v>
      </c>
      <c r="CS15" s="622"/>
      <c r="CT15" s="622"/>
      <c r="CU15" s="622"/>
      <c r="CV15" s="622"/>
      <c r="CW15" s="622"/>
      <c r="CX15" s="622"/>
      <c r="CY15" s="623"/>
      <c r="CZ15" s="659">
        <v>14.5</v>
      </c>
      <c r="DA15" s="659"/>
      <c r="DB15" s="659"/>
      <c r="DC15" s="659"/>
      <c r="DD15" s="627">
        <v>6482942</v>
      </c>
      <c r="DE15" s="622"/>
      <c r="DF15" s="622"/>
      <c r="DG15" s="622"/>
      <c r="DH15" s="622"/>
      <c r="DI15" s="622"/>
      <c r="DJ15" s="622"/>
      <c r="DK15" s="622"/>
      <c r="DL15" s="622"/>
      <c r="DM15" s="622"/>
      <c r="DN15" s="622"/>
      <c r="DO15" s="622"/>
      <c r="DP15" s="623"/>
      <c r="DQ15" s="627">
        <v>11899674</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284939</v>
      </c>
      <c r="S16" s="622"/>
      <c r="T16" s="622"/>
      <c r="U16" s="622"/>
      <c r="V16" s="622"/>
      <c r="W16" s="622"/>
      <c r="X16" s="622"/>
      <c r="Y16" s="623"/>
      <c r="Z16" s="659">
        <v>0.2</v>
      </c>
      <c r="AA16" s="659"/>
      <c r="AB16" s="659"/>
      <c r="AC16" s="659"/>
      <c r="AD16" s="660">
        <v>284939</v>
      </c>
      <c r="AE16" s="660"/>
      <c r="AF16" s="660"/>
      <c r="AG16" s="660"/>
      <c r="AH16" s="660"/>
      <c r="AI16" s="660"/>
      <c r="AJ16" s="660"/>
      <c r="AK16" s="660"/>
      <c r="AL16" s="624">
        <v>0.4</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v>150</v>
      </c>
      <c r="BH16" s="622"/>
      <c r="BI16" s="622"/>
      <c r="BJ16" s="622"/>
      <c r="BK16" s="622"/>
      <c r="BL16" s="622"/>
      <c r="BM16" s="622"/>
      <c r="BN16" s="623"/>
      <c r="BO16" s="659">
        <v>0</v>
      </c>
      <c r="BP16" s="659"/>
      <c r="BQ16" s="659"/>
      <c r="BR16" s="659"/>
      <c r="BS16" s="660" t="s">
        <v>141</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22468</v>
      </c>
      <c r="CS16" s="622"/>
      <c r="CT16" s="622"/>
      <c r="CU16" s="622"/>
      <c r="CV16" s="622"/>
      <c r="CW16" s="622"/>
      <c r="CX16" s="622"/>
      <c r="CY16" s="623"/>
      <c r="CZ16" s="659">
        <v>0</v>
      </c>
      <c r="DA16" s="659"/>
      <c r="DB16" s="659"/>
      <c r="DC16" s="659"/>
      <c r="DD16" s="627" t="s">
        <v>238</v>
      </c>
      <c r="DE16" s="622"/>
      <c r="DF16" s="622"/>
      <c r="DG16" s="622"/>
      <c r="DH16" s="622"/>
      <c r="DI16" s="622"/>
      <c r="DJ16" s="622"/>
      <c r="DK16" s="622"/>
      <c r="DL16" s="622"/>
      <c r="DM16" s="622"/>
      <c r="DN16" s="622"/>
      <c r="DO16" s="622"/>
      <c r="DP16" s="623"/>
      <c r="DQ16" s="627">
        <v>22092</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1124248</v>
      </c>
      <c r="S17" s="622"/>
      <c r="T17" s="622"/>
      <c r="U17" s="622"/>
      <c r="V17" s="622"/>
      <c r="W17" s="622"/>
      <c r="X17" s="622"/>
      <c r="Y17" s="623"/>
      <c r="Z17" s="659">
        <v>0.8</v>
      </c>
      <c r="AA17" s="659"/>
      <c r="AB17" s="659"/>
      <c r="AC17" s="659"/>
      <c r="AD17" s="660">
        <v>1124248</v>
      </c>
      <c r="AE17" s="660"/>
      <c r="AF17" s="660"/>
      <c r="AG17" s="660"/>
      <c r="AH17" s="660"/>
      <c r="AI17" s="660"/>
      <c r="AJ17" s="660"/>
      <c r="AK17" s="660"/>
      <c r="AL17" s="624">
        <v>1.5</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9628591</v>
      </c>
      <c r="CS17" s="622"/>
      <c r="CT17" s="622"/>
      <c r="CU17" s="622"/>
      <c r="CV17" s="622"/>
      <c r="CW17" s="622"/>
      <c r="CX17" s="622"/>
      <c r="CY17" s="623"/>
      <c r="CZ17" s="659">
        <v>7</v>
      </c>
      <c r="DA17" s="659"/>
      <c r="DB17" s="659"/>
      <c r="DC17" s="659"/>
      <c r="DD17" s="627" t="s">
        <v>132</v>
      </c>
      <c r="DE17" s="622"/>
      <c r="DF17" s="622"/>
      <c r="DG17" s="622"/>
      <c r="DH17" s="622"/>
      <c r="DI17" s="622"/>
      <c r="DJ17" s="622"/>
      <c r="DK17" s="622"/>
      <c r="DL17" s="622"/>
      <c r="DM17" s="622"/>
      <c r="DN17" s="622"/>
      <c r="DO17" s="622"/>
      <c r="DP17" s="623"/>
      <c r="DQ17" s="627">
        <v>9261816</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512306</v>
      </c>
      <c r="S18" s="622"/>
      <c r="T18" s="622"/>
      <c r="U18" s="622"/>
      <c r="V18" s="622"/>
      <c r="W18" s="622"/>
      <c r="X18" s="622"/>
      <c r="Y18" s="623"/>
      <c r="Z18" s="659">
        <v>0.4</v>
      </c>
      <c r="AA18" s="659"/>
      <c r="AB18" s="659"/>
      <c r="AC18" s="659"/>
      <c r="AD18" s="660">
        <v>512306</v>
      </c>
      <c r="AE18" s="660"/>
      <c r="AF18" s="660"/>
      <c r="AG18" s="660"/>
      <c r="AH18" s="660"/>
      <c r="AI18" s="660"/>
      <c r="AJ18" s="660"/>
      <c r="AK18" s="660"/>
      <c r="AL18" s="624">
        <v>0.7</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141</v>
      </c>
      <c r="DA18" s="659"/>
      <c r="DB18" s="659"/>
      <c r="DC18" s="659"/>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491858</v>
      </c>
      <c r="S19" s="622"/>
      <c r="T19" s="622"/>
      <c r="U19" s="622"/>
      <c r="V19" s="622"/>
      <c r="W19" s="622"/>
      <c r="X19" s="622"/>
      <c r="Y19" s="623"/>
      <c r="Z19" s="659">
        <v>0.3</v>
      </c>
      <c r="AA19" s="659"/>
      <c r="AB19" s="659"/>
      <c r="AC19" s="659"/>
      <c r="AD19" s="660">
        <v>491858</v>
      </c>
      <c r="AE19" s="660"/>
      <c r="AF19" s="660"/>
      <c r="AG19" s="660"/>
      <c r="AH19" s="660"/>
      <c r="AI19" s="660"/>
      <c r="AJ19" s="660"/>
      <c r="AK19" s="660"/>
      <c r="AL19" s="624">
        <v>0.6</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6741938</v>
      </c>
      <c r="BH19" s="622"/>
      <c r="BI19" s="622"/>
      <c r="BJ19" s="622"/>
      <c r="BK19" s="622"/>
      <c r="BL19" s="622"/>
      <c r="BM19" s="622"/>
      <c r="BN19" s="623"/>
      <c r="BO19" s="659">
        <v>10.3</v>
      </c>
      <c r="BP19" s="659"/>
      <c r="BQ19" s="659"/>
      <c r="BR19" s="659"/>
      <c r="BS19" s="660" t="s">
        <v>238</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141</v>
      </c>
      <c r="DA19" s="659"/>
      <c r="DB19" s="659"/>
      <c r="DC19" s="659"/>
      <c r="DD19" s="627" t="s">
        <v>238</v>
      </c>
      <c r="DE19" s="622"/>
      <c r="DF19" s="622"/>
      <c r="DG19" s="622"/>
      <c r="DH19" s="622"/>
      <c r="DI19" s="622"/>
      <c r="DJ19" s="622"/>
      <c r="DK19" s="622"/>
      <c r="DL19" s="622"/>
      <c r="DM19" s="622"/>
      <c r="DN19" s="622"/>
      <c r="DO19" s="622"/>
      <c r="DP19" s="623"/>
      <c r="DQ19" s="627" t="s">
        <v>141</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20448</v>
      </c>
      <c r="S20" s="622"/>
      <c r="T20" s="622"/>
      <c r="U20" s="622"/>
      <c r="V20" s="622"/>
      <c r="W20" s="622"/>
      <c r="X20" s="622"/>
      <c r="Y20" s="623"/>
      <c r="Z20" s="659">
        <v>0</v>
      </c>
      <c r="AA20" s="659"/>
      <c r="AB20" s="659"/>
      <c r="AC20" s="659"/>
      <c r="AD20" s="660">
        <v>20448</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6741938</v>
      </c>
      <c r="BH20" s="622"/>
      <c r="BI20" s="622"/>
      <c r="BJ20" s="622"/>
      <c r="BK20" s="622"/>
      <c r="BL20" s="622"/>
      <c r="BM20" s="622"/>
      <c r="BN20" s="623"/>
      <c r="BO20" s="659">
        <v>10.3</v>
      </c>
      <c r="BP20" s="659"/>
      <c r="BQ20" s="659"/>
      <c r="BR20" s="659"/>
      <c r="BS20" s="660" t="s">
        <v>238</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138054233</v>
      </c>
      <c r="CS20" s="622"/>
      <c r="CT20" s="622"/>
      <c r="CU20" s="622"/>
      <c r="CV20" s="622"/>
      <c r="CW20" s="622"/>
      <c r="CX20" s="622"/>
      <c r="CY20" s="623"/>
      <c r="CZ20" s="659">
        <v>100</v>
      </c>
      <c r="DA20" s="659"/>
      <c r="DB20" s="659"/>
      <c r="DC20" s="659"/>
      <c r="DD20" s="627">
        <v>17959456</v>
      </c>
      <c r="DE20" s="622"/>
      <c r="DF20" s="622"/>
      <c r="DG20" s="622"/>
      <c r="DH20" s="622"/>
      <c r="DI20" s="622"/>
      <c r="DJ20" s="622"/>
      <c r="DK20" s="622"/>
      <c r="DL20" s="622"/>
      <c r="DM20" s="622"/>
      <c r="DN20" s="622"/>
      <c r="DO20" s="622"/>
      <c r="DP20" s="623"/>
      <c r="DQ20" s="627">
        <v>82272378</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1520893</v>
      </c>
      <c r="S21" s="622"/>
      <c r="T21" s="622"/>
      <c r="U21" s="622"/>
      <c r="V21" s="622"/>
      <c r="W21" s="622"/>
      <c r="X21" s="622"/>
      <c r="Y21" s="623"/>
      <c r="Z21" s="659">
        <v>1.1000000000000001</v>
      </c>
      <c r="AA21" s="659"/>
      <c r="AB21" s="659"/>
      <c r="AC21" s="659"/>
      <c r="AD21" s="660">
        <v>985711</v>
      </c>
      <c r="AE21" s="660"/>
      <c r="AF21" s="660"/>
      <c r="AG21" s="660"/>
      <c r="AH21" s="660"/>
      <c r="AI21" s="660"/>
      <c r="AJ21" s="660"/>
      <c r="AK21" s="660"/>
      <c r="AL21" s="624">
        <v>1.3</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238</v>
      </c>
      <c r="BH21" s="622"/>
      <c r="BI21" s="622"/>
      <c r="BJ21" s="622"/>
      <c r="BK21" s="622"/>
      <c r="BL21" s="622"/>
      <c r="BM21" s="622"/>
      <c r="BN21" s="623"/>
      <c r="BO21" s="659" t="s">
        <v>238</v>
      </c>
      <c r="BP21" s="659"/>
      <c r="BQ21" s="659"/>
      <c r="BR21" s="659"/>
      <c r="BS21" s="660" t="s">
        <v>141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985711</v>
      </c>
      <c r="S22" s="622"/>
      <c r="T22" s="622"/>
      <c r="U22" s="622"/>
      <c r="V22" s="622"/>
      <c r="W22" s="622"/>
      <c r="X22" s="622"/>
      <c r="Y22" s="623"/>
      <c r="Z22" s="659">
        <v>0.7</v>
      </c>
      <c r="AA22" s="659"/>
      <c r="AB22" s="659"/>
      <c r="AC22" s="659"/>
      <c r="AD22" s="660">
        <v>985711</v>
      </c>
      <c r="AE22" s="660"/>
      <c r="AF22" s="660"/>
      <c r="AG22" s="660"/>
      <c r="AH22" s="660"/>
      <c r="AI22" s="660"/>
      <c r="AJ22" s="660"/>
      <c r="AK22" s="660"/>
      <c r="AL22" s="624">
        <v>1.3</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v>2762200</v>
      </c>
      <c r="BH22" s="622"/>
      <c r="BI22" s="622"/>
      <c r="BJ22" s="622"/>
      <c r="BK22" s="622"/>
      <c r="BL22" s="622"/>
      <c r="BM22" s="622"/>
      <c r="BN22" s="623"/>
      <c r="BO22" s="659">
        <v>4.2</v>
      </c>
      <c r="BP22" s="659"/>
      <c r="BQ22" s="659"/>
      <c r="BR22" s="659"/>
      <c r="BS22" s="660" t="s">
        <v>238</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535131</v>
      </c>
      <c r="S23" s="622"/>
      <c r="T23" s="622"/>
      <c r="U23" s="622"/>
      <c r="V23" s="622"/>
      <c r="W23" s="622"/>
      <c r="X23" s="622"/>
      <c r="Y23" s="623"/>
      <c r="Z23" s="659">
        <v>0.4</v>
      </c>
      <c r="AA23" s="659"/>
      <c r="AB23" s="659"/>
      <c r="AC23" s="659"/>
      <c r="AD23" s="660" t="s">
        <v>238</v>
      </c>
      <c r="AE23" s="660"/>
      <c r="AF23" s="660"/>
      <c r="AG23" s="660"/>
      <c r="AH23" s="660"/>
      <c r="AI23" s="660"/>
      <c r="AJ23" s="660"/>
      <c r="AK23" s="660"/>
      <c r="AL23" s="624" t="s">
        <v>132</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3979738</v>
      </c>
      <c r="BH23" s="622"/>
      <c r="BI23" s="622"/>
      <c r="BJ23" s="622"/>
      <c r="BK23" s="622"/>
      <c r="BL23" s="622"/>
      <c r="BM23" s="622"/>
      <c r="BN23" s="623"/>
      <c r="BO23" s="659">
        <v>6.1</v>
      </c>
      <c r="BP23" s="659"/>
      <c r="BQ23" s="659"/>
      <c r="BR23" s="659"/>
      <c r="BS23" s="660" t="s">
        <v>141</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v>51</v>
      </c>
      <c r="S24" s="622"/>
      <c r="T24" s="622"/>
      <c r="U24" s="622"/>
      <c r="V24" s="622"/>
      <c r="W24" s="622"/>
      <c r="X24" s="622"/>
      <c r="Y24" s="623"/>
      <c r="Z24" s="659">
        <v>0</v>
      </c>
      <c r="AA24" s="659"/>
      <c r="AB24" s="659"/>
      <c r="AC24" s="659"/>
      <c r="AD24" s="660" t="s">
        <v>238</v>
      </c>
      <c r="AE24" s="660"/>
      <c r="AF24" s="660"/>
      <c r="AG24" s="660"/>
      <c r="AH24" s="660"/>
      <c r="AI24" s="660"/>
      <c r="AJ24" s="660"/>
      <c r="AK24" s="660"/>
      <c r="AL24" s="624" t="s">
        <v>238</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238</v>
      </c>
      <c r="BH24" s="622"/>
      <c r="BI24" s="622"/>
      <c r="BJ24" s="622"/>
      <c r="BK24" s="622"/>
      <c r="BL24" s="622"/>
      <c r="BM24" s="622"/>
      <c r="BN24" s="623"/>
      <c r="BO24" s="659" t="s">
        <v>238</v>
      </c>
      <c r="BP24" s="659"/>
      <c r="BQ24" s="659"/>
      <c r="BR24" s="659"/>
      <c r="BS24" s="660" t="s">
        <v>132</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72087889</v>
      </c>
      <c r="CS24" s="677"/>
      <c r="CT24" s="677"/>
      <c r="CU24" s="677"/>
      <c r="CV24" s="677"/>
      <c r="CW24" s="677"/>
      <c r="CX24" s="677"/>
      <c r="CY24" s="702"/>
      <c r="CZ24" s="703">
        <v>52.2</v>
      </c>
      <c r="DA24" s="685"/>
      <c r="DB24" s="685"/>
      <c r="DC24" s="705"/>
      <c r="DD24" s="701">
        <v>40926349</v>
      </c>
      <c r="DE24" s="677"/>
      <c r="DF24" s="677"/>
      <c r="DG24" s="677"/>
      <c r="DH24" s="677"/>
      <c r="DI24" s="677"/>
      <c r="DJ24" s="677"/>
      <c r="DK24" s="702"/>
      <c r="DL24" s="701">
        <v>39922023</v>
      </c>
      <c r="DM24" s="677"/>
      <c r="DN24" s="677"/>
      <c r="DO24" s="677"/>
      <c r="DP24" s="677"/>
      <c r="DQ24" s="677"/>
      <c r="DR24" s="677"/>
      <c r="DS24" s="677"/>
      <c r="DT24" s="677"/>
      <c r="DU24" s="677"/>
      <c r="DV24" s="702"/>
      <c r="DW24" s="703">
        <v>52.5</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80228665</v>
      </c>
      <c r="S25" s="622"/>
      <c r="T25" s="622"/>
      <c r="U25" s="622"/>
      <c r="V25" s="622"/>
      <c r="W25" s="622"/>
      <c r="X25" s="622"/>
      <c r="Y25" s="623"/>
      <c r="Z25" s="659">
        <v>55.8</v>
      </c>
      <c r="AA25" s="659"/>
      <c r="AB25" s="659"/>
      <c r="AC25" s="659"/>
      <c r="AD25" s="660">
        <v>75713745</v>
      </c>
      <c r="AE25" s="660"/>
      <c r="AF25" s="660"/>
      <c r="AG25" s="660"/>
      <c r="AH25" s="660"/>
      <c r="AI25" s="660"/>
      <c r="AJ25" s="660"/>
      <c r="AK25" s="660"/>
      <c r="AL25" s="624">
        <v>99.5</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141</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20961442</v>
      </c>
      <c r="CS25" s="634"/>
      <c r="CT25" s="634"/>
      <c r="CU25" s="634"/>
      <c r="CV25" s="634"/>
      <c r="CW25" s="634"/>
      <c r="CX25" s="634"/>
      <c r="CY25" s="635"/>
      <c r="CZ25" s="624">
        <v>15.2</v>
      </c>
      <c r="DA25" s="636"/>
      <c r="DB25" s="636"/>
      <c r="DC25" s="637"/>
      <c r="DD25" s="627">
        <v>17903512</v>
      </c>
      <c r="DE25" s="634"/>
      <c r="DF25" s="634"/>
      <c r="DG25" s="634"/>
      <c r="DH25" s="634"/>
      <c r="DI25" s="634"/>
      <c r="DJ25" s="634"/>
      <c r="DK25" s="635"/>
      <c r="DL25" s="627">
        <v>17427560</v>
      </c>
      <c r="DM25" s="634"/>
      <c r="DN25" s="634"/>
      <c r="DO25" s="634"/>
      <c r="DP25" s="634"/>
      <c r="DQ25" s="634"/>
      <c r="DR25" s="634"/>
      <c r="DS25" s="634"/>
      <c r="DT25" s="634"/>
      <c r="DU25" s="634"/>
      <c r="DV25" s="635"/>
      <c r="DW25" s="624">
        <v>22.9</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63563</v>
      </c>
      <c r="S26" s="622"/>
      <c r="T26" s="622"/>
      <c r="U26" s="622"/>
      <c r="V26" s="622"/>
      <c r="W26" s="622"/>
      <c r="X26" s="622"/>
      <c r="Y26" s="623"/>
      <c r="Z26" s="659">
        <v>0</v>
      </c>
      <c r="AA26" s="659"/>
      <c r="AB26" s="659"/>
      <c r="AC26" s="659"/>
      <c r="AD26" s="660">
        <v>63563</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132</v>
      </c>
      <c r="BH26" s="622"/>
      <c r="BI26" s="622"/>
      <c r="BJ26" s="622"/>
      <c r="BK26" s="622"/>
      <c r="BL26" s="622"/>
      <c r="BM26" s="622"/>
      <c r="BN26" s="623"/>
      <c r="BO26" s="659" t="s">
        <v>238</v>
      </c>
      <c r="BP26" s="659"/>
      <c r="BQ26" s="659"/>
      <c r="BR26" s="659"/>
      <c r="BS26" s="660" t="s">
        <v>141</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13515858</v>
      </c>
      <c r="CS26" s="622"/>
      <c r="CT26" s="622"/>
      <c r="CU26" s="622"/>
      <c r="CV26" s="622"/>
      <c r="CW26" s="622"/>
      <c r="CX26" s="622"/>
      <c r="CY26" s="623"/>
      <c r="CZ26" s="624">
        <v>9.8000000000000007</v>
      </c>
      <c r="DA26" s="636"/>
      <c r="DB26" s="636"/>
      <c r="DC26" s="637"/>
      <c r="DD26" s="627">
        <v>11401502</v>
      </c>
      <c r="DE26" s="622"/>
      <c r="DF26" s="622"/>
      <c r="DG26" s="622"/>
      <c r="DH26" s="622"/>
      <c r="DI26" s="622"/>
      <c r="DJ26" s="622"/>
      <c r="DK26" s="623"/>
      <c r="DL26" s="627" t="s">
        <v>238</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315790</v>
      </c>
      <c r="S27" s="622"/>
      <c r="T27" s="622"/>
      <c r="U27" s="622"/>
      <c r="V27" s="622"/>
      <c r="W27" s="622"/>
      <c r="X27" s="622"/>
      <c r="Y27" s="623"/>
      <c r="Z27" s="659">
        <v>0.2</v>
      </c>
      <c r="AA27" s="659"/>
      <c r="AB27" s="659"/>
      <c r="AC27" s="659"/>
      <c r="AD27" s="660" t="s">
        <v>141</v>
      </c>
      <c r="AE27" s="660"/>
      <c r="AF27" s="660"/>
      <c r="AG27" s="660"/>
      <c r="AH27" s="660"/>
      <c r="AI27" s="660"/>
      <c r="AJ27" s="660"/>
      <c r="AK27" s="660"/>
      <c r="AL27" s="624" t="s">
        <v>141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65321527</v>
      </c>
      <c r="BH27" s="622"/>
      <c r="BI27" s="622"/>
      <c r="BJ27" s="622"/>
      <c r="BK27" s="622"/>
      <c r="BL27" s="622"/>
      <c r="BM27" s="622"/>
      <c r="BN27" s="623"/>
      <c r="BO27" s="659">
        <v>100</v>
      </c>
      <c r="BP27" s="659"/>
      <c r="BQ27" s="659"/>
      <c r="BR27" s="659"/>
      <c r="BS27" s="660" t="s">
        <v>238</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41497856</v>
      </c>
      <c r="CS27" s="634"/>
      <c r="CT27" s="634"/>
      <c r="CU27" s="634"/>
      <c r="CV27" s="634"/>
      <c r="CW27" s="634"/>
      <c r="CX27" s="634"/>
      <c r="CY27" s="635"/>
      <c r="CZ27" s="624">
        <v>30.1</v>
      </c>
      <c r="DA27" s="636"/>
      <c r="DB27" s="636"/>
      <c r="DC27" s="637"/>
      <c r="DD27" s="627">
        <v>13761021</v>
      </c>
      <c r="DE27" s="634"/>
      <c r="DF27" s="634"/>
      <c r="DG27" s="634"/>
      <c r="DH27" s="634"/>
      <c r="DI27" s="634"/>
      <c r="DJ27" s="634"/>
      <c r="DK27" s="635"/>
      <c r="DL27" s="627">
        <v>13232647</v>
      </c>
      <c r="DM27" s="634"/>
      <c r="DN27" s="634"/>
      <c r="DO27" s="634"/>
      <c r="DP27" s="634"/>
      <c r="DQ27" s="634"/>
      <c r="DR27" s="634"/>
      <c r="DS27" s="634"/>
      <c r="DT27" s="634"/>
      <c r="DU27" s="634"/>
      <c r="DV27" s="635"/>
      <c r="DW27" s="624">
        <v>17.399999999999999</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1704436</v>
      </c>
      <c r="S28" s="622"/>
      <c r="T28" s="622"/>
      <c r="U28" s="622"/>
      <c r="V28" s="622"/>
      <c r="W28" s="622"/>
      <c r="X28" s="622"/>
      <c r="Y28" s="623"/>
      <c r="Z28" s="659">
        <v>1.2</v>
      </c>
      <c r="AA28" s="659"/>
      <c r="AB28" s="659"/>
      <c r="AC28" s="659"/>
      <c r="AD28" s="660">
        <v>209575</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9628591</v>
      </c>
      <c r="CS28" s="622"/>
      <c r="CT28" s="622"/>
      <c r="CU28" s="622"/>
      <c r="CV28" s="622"/>
      <c r="CW28" s="622"/>
      <c r="CX28" s="622"/>
      <c r="CY28" s="623"/>
      <c r="CZ28" s="624">
        <v>7</v>
      </c>
      <c r="DA28" s="636"/>
      <c r="DB28" s="636"/>
      <c r="DC28" s="637"/>
      <c r="DD28" s="627">
        <v>9261816</v>
      </c>
      <c r="DE28" s="622"/>
      <c r="DF28" s="622"/>
      <c r="DG28" s="622"/>
      <c r="DH28" s="622"/>
      <c r="DI28" s="622"/>
      <c r="DJ28" s="622"/>
      <c r="DK28" s="623"/>
      <c r="DL28" s="627">
        <v>9261816</v>
      </c>
      <c r="DM28" s="622"/>
      <c r="DN28" s="622"/>
      <c r="DO28" s="622"/>
      <c r="DP28" s="622"/>
      <c r="DQ28" s="622"/>
      <c r="DR28" s="622"/>
      <c r="DS28" s="622"/>
      <c r="DT28" s="622"/>
      <c r="DU28" s="622"/>
      <c r="DV28" s="623"/>
      <c r="DW28" s="624">
        <v>12.2</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904941</v>
      </c>
      <c r="S29" s="622"/>
      <c r="T29" s="622"/>
      <c r="U29" s="622"/>
      <c r="V29" s="622"/>
      <c r="W29" s="622"/>
      <c r="X29" s="622"/>
      <c r="Y29" s="623"/>
      <c r="Z29" s="659">
        <v>0.6</v>
      </c>
      <c r="AA29" s="659"/>
      <c r="AB29" s="659"/>
      <c r="AC29" s="659"/>
      <c r="AD29" s="660" t="s">
        <v>238</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9628580</v>
      </c>
      <c r="CS29" s="634"/>
      <c r="CT29" s="634"/>
      <c r="CU29" s="634"/>
      <c r="CV29" s="634"/>
      <c r="CW29" s="634"/>
      <c r="CX29" s="634"/>
      <c r="CY29" s="635"/>
      <c r="CZ29" s="624">
        <v>7</v>
      </c>
      <c r="DA29" s="636"/>
      <c r="DB29" s="636"/>
      <c r="DC29" s="637"/>
      <c r="DD29" s="627">
        <v>9261805</v>
      </c>
      <c r="DE29" s="634"/>
      <c r="DF29" s="634"/>
      <c r="DG29" s="634"/>
      <c r="DH29" s="634"/>
      <c r="DI29" s="634"/>
      <c r="DJ29" s="634"/>
      <c r="DK29" s="635"/>
      <c r="DL29" s="627">
        <v>9261805</v>
      </c>
      <c r="DM29" s="634"/>
      <c r="DN29" s="634"/>
      <c r="DO29" s="634"/>
      <c r="DP29" s="634"/>
      <c r="DQ29" s="634"/>
      <c r="DR29" s="634"/>
      <c r="DS29" s="634"/>
      <c r="DT29" s="634"/>
      <c r="DU29" s="634"/>
      <c r="DV29" s="635"/>
      <c r="DW29" s="624">
        <v>12.2</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30727469</v>
      </c>
      <c r="S30" s="622"/>
      <c r="T30" s="622"/>
      <c r="U30" s="622"/>
      <c r="V30" s="622"/>
      <c r="W30" s="622"/>
      <c r="X30" s="622"/>
      <c r="Y30" s="623"/>
      <c r="Z30" s="659">
        <v>21.4</v>
      </c>
      <c r="AA30" s="659"/>
      <c r="AB30" s="659"/>
      <c r="AC30" s="659"/>
      <c r="AD30" s="660" t="s">
        <v>132</v>
      </c>
      <c r="AE30" s="660"/>
      <c r="AF30" s="660"/>
      <c r="AG30" s="660"/>
      <c r="AH30" s="660"/>
      <c r="AI30" s="660"/>
      <c r="AJ30" s="660"/>
      <c r="AK30" s="660"/>
      <c r="AL30" s="624" t="s">
        <v>132</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9370074</v>
      </c>
      <c r="CS30" s="622"/>
      <c r="CT30" s="622"/>
      <c r="CU30" s="622"/>
      <c r="CV30" s="622"/>
      <c r="CW30" s="622"/>
      <c r="CX30" s="622"/>
      <c r="CY30" s="623"/>
      <c r="CZ30" s="624">
        <v>6.8</v>
      </c>
      <c r="DA30" s="636"/>
      <c r="DB30" s="636"/>
      <c r="DC30" s="637"/>
      <c r="DD30" s="627">
        <v>9003299</v>
      </c>
      <c r="DE30" s="622"/>
      <c r="DF30" s="622"/>
      <c r="DG30" s="622"/>
      <c r="DH30" s="622"/>
      <c r="DI30" s="622"/>
      <c r="DJ30" s="622"/>
      <c r="DK30" s="623"/>
      <c r="DL30" s="627">
        <v>9003299</v>
      </c>
      <c r="DM30" s="622"/>
      <c r="DN30" s="622"/>
      <c r="DO30" s="622"/>
      <c r="DP30" s="622"/>
      <c r="DQ30" s="622"/>
      <c r="DR30" s="622"/>
      <c r="DS30" s="622"/>
      <c r="DT30" s="622"/>
      <c r="DU30" s="622"/>
      <c r="DV30" s="623"/>
      <c r="DW30" s="624">
        <v>11.8</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v>3950</v>
      </c>
      <c r="S31" s="622"/>
      <c r="T31" s="622"/>
      <c r="U31" s="622"/>
      <c r="V31" s="622"/>
      <c r="W31" s="622"/>
      <c r="X31" s="622"/>
      <c r="Y31" s="623"/>
      <c r="Z31" s="659">
        <v>0</v>
      </c>
      <c r="AA31" s="659"/>
      <c r="AB31" s="659"/>
      <c r="AC31" s="659"/>
      <c r="AD31" s="660">
        <v>3950</v>
      </c>
      <c r="AE31" s="660"/>
      <c r="AF31" s="660"/>
      <c r="AG31" s="660"/>
      <c r="AH31" s="660"/>
      <c r="AI31" s="660"/>
      <c r="AJ31" s="660"/>
      <c r="AK31" s="660"/>
      <c r="AL31" s="624">
        <v>0</v>
      </c>
      <c r="AM31" s="625"/>
      <c r="AN31" s="625"/>
      <c r="AO31" s="661"/>
      <c r="AP31" s="693" t="s">
        <v>315</v>
      </c>
      <c r="AQ31" s="694"/>
      <c r="AR31" s="694"/>
      <c r="AS31" s="694"/>
      <c r="AT31" s="695" t="s">
        <v>316</v>
      </c>
      <c r="AU31" s="218"/>
      <c r="AV31" s="218"/>
      <c r="AW31" s="218"/>
      <c r="AX31" s="679" t="s">
        <v>191</v>
      </c>
      <c r="AY31" s="680"/>
      <c r="AZ31" s="680"/>
      <c r="BA31" s="680"/>
      <c r="BB31" s="680"/>
      <c r="BC31" s="680"/>
      <c r="BD31" s="680"/>
      <c r="BE31" s="680"/>
      <c r="BF31" s="681"/>
      <c r="BG31" s="683">
        <v>99.4</v>
      </c>
      <c r="BH31" s="684"/>
      <c r="BI31" s="684"/>
      <c r="BJ31" s="684"/>
      <c r="BK31" s="684"/>
      <c r="BL31" s="684"/>
      <c r="BM31" s="685">
        <v>97.7</v>
      </c>
      <c r="BN31" s="684"/>
      <c r="BO31" s="684"/>
      <c r="BP31" s="684"/>
      <c r="BQ31" s="686"/>
      <c r="BR31" s="683">
        <v>99.4</v>
      </c>
      <c r="BS31" s="684"/>
      <c r="BT31" s="684"/>
      <c r="BU31" s="684"/>
      <c r="BV31" s="684"/>
      <c r="BW31" s="684"/>
      <c r="BX31" s="685">
        <v>97.4</v>
      </c>
      <c r="BY31" s="684"/>
      <c r="BZ31" s="684"/>
      <c r="CA31" s="684"/>
      <c r="CB31" s="686"/>
      <c r="CD31" s="642"/>
      <c r="CE31" s="643"/>
      <c r="CF31" s="618" t="s">
        <v>317</v>
      </c>
      <c r="CG31" s="619"/>
      <c r="CH31" s="619"/>
      <c r="CI31" s="619"/>
      <c r="CJ31" s="619"/>
      <c r="CK31" s="619"/>
      <c r="CL31" s="619"/>
      <c r="CM31" s="619"/>
      <c r="CN31" s="619"/>
      <c r="CO31" s="619"/>
      <c r="CP31" s="619"/>
      <c r="CQ31" s="620"/>
      <c r="CR31" s="621">
        <v>258506</v>
      </c>
      <c r="CS31" s="634"/>
      <c r="CT31" s="634"/>
      <c r="CU31" s="634"/>
      <c r="CV31" s="634"/>
      <c r="CW31" s="634"/>
      <c r="CX31" s="634"/>
      <c r="CY31" s="635"/>
      <c r="CZ31" s="624">
        <v>0.2</v>
      </c>
      <c r="DA31" s="636"/>
      <c r="DB31" s="636"/>
      <c r="DC31" s="637"/>
      <c r="DD31" s="627">
        <v>258506</v>
      </c>
      <c r="DE31" s="634"/>
      <c r="DF31" s="634"/>
      <c r="DG31" s="634"/>
      <c r="DH31" s="634"/>
      <c r="DI31" s="634"/>
      <c r="DJ31" s="634"/>
      <c r="DK31" s="635"/>
      <c r="DL31" s="627">
        <v>258506</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12665532</v>
      </c>
      <c r="S32" s="622"/>
      <c r="T32" s="622"/>
      <c r="U32" s="622"/>
      <c r="V32" s="622"/>
      <c r="W32" s="622"/>
      <c r="X32" s="622"/>
      <c r="Y32" s="623"/>
      <c r="Z32" s="659">
        <v>8.8000000000000007</v>
      </c>
      <c r="AA32" s="659"/>
      <c r="AB32" s="659"/>
      <c r="AC32" s="659"/>
      <c r="AD32" s="660" t="s">
        <v>141</v>
      </c>
      <c r="AE32" s="660"/>
      <c r="AF32" s="660"/>
      <c r="AG32" s="660"/>
      <c r="AH32" s="660"/>
      <c r="AI32" s="660"/>
      <c r="AJ32" s="660"/>
      <c r="AK32" s="660"/>
      <c r="AL32" s="624" t="s">
        <v>238</v>
      </c>
      <c r="AM32" s="625"/>
      <c r="AN32" s="625"/>
      <c r="AO32" s="661"/>
      <c r="AP32" s="662"/>
      <c r="AQ32" s="663"/>
      <c r="AR32" s="663"/>
      <c r="AS32" s="663"/>
      <c r="AT32" s="696"/>
      <c r="AU32" s="214" t="s">
        <v>319</v>
      </c>
      <c r="AX32" s="618" t="s">
        <v>320</v>
      </c>
      <c r="AY32" s="619"/>
      <c r="AZ32" s="619"/>
      <c r="BA32" s="619"/>
      <c r="BB32" s="619"/>
      <c r="BC32" s="619"/>
      <c r="BD32" s="619"/>
      <c r="BE32" s="619"/>
      <c r="BF32" s="620"/>
      <c r="BG32" s="687">
        <v>99</v>
      </c>
      <c r="BH32" s="634"/>
      <c r="BI32" s="634"/>
      <c r="BJ32" s="634"/>
      <c r="BK32" s="634"/>
      <c r="BL32" s="634"/>
      <c r="BM32" s="625">
        <v>96.7</v>
      </c>
      <c r="BN32" s="634"/>
      <c r="BO32" s="634"/>
      <c r="BP32" s="634"/>
      <c r="BQ32" s="657"/>
      <c r="BR32" s="687">
        <v>99.1</v>
      </c>
      <c r="BS32" s="634"/>
      <c r="BT32" s="634"/>
      <c r="BU32" s="634"/>
      <c r="BV32" s="634"/>
      <c r="BW32" s="634"/>
      <c r="BX32" s="625">
        <v>96.4</v>
      </c>
      <c r="BY32" s="634"/>
      <c r="BZ32" s="634"/>
      <c r="CA32" s="634"/>
      <c r="CB32" s="657"/>
      <c r="CD32" s="644"/>
      <c r="CE32" s="645"/>
      <c r="CF32" s="618" t="s">
        <v>321</v>
      </c>
      <c r="CG32" s="619"/>
      <c r="CH32" s="619"/>
      <c r="CI32" s="619"/>
      <c r="CJ32" s="619"/>
      <c r="CK32" s="619"/>
      <c r="CL32" s="619"/>
      <c r="CM32" s="619"/>
      <c r="CN32" s="619"/>
      <c r="CO32" s="619"/>
      <c r="CP32" s="619"/>
      <c r="CQ32" s="620"/>
      <c r="CR32" s="621">
        <v>11</v>
      </c>
      <c r="CS32" s="622"/>
      <c r="CT32" s="622"/>
      <c r="CU32" s="622"/>
      <c r="CV32" s="622"/>
      <c r="CW32" s="622"/>
      <c r="CX32" s="622"/>
      <c r="CY32" s="623"/>
      <c r="CZ32" s="624">
        <v>0</v>
      </c>
      <c r="DA32" s="636"/>
      <c r="DB32" s="636"/>
      <c r="DC32" s="637"/>
      <c r="DD32" s="627">
        <v>11</v>
      </c>
      <c r="DE32" s="622"/>
      <c r="DF32" s="622"/>
      <c r="DG32" s="622"/>
      <c r="DH32" s="622"/>
      <c r="DI32" s="622"/>
      <c r="DJ32" s="622"/>
      <c r="DK32" s="623"/>
      <c r="DL32" s="627">
        <v>11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554683</v>
      </c>
      <c r="S33" s="622"/>
      <c r="T33" s="622"/>
      <c r="U33" s="622"/>
      <c r="V33" s="622"/>
      <c r="W33" s="622"/>
      <c r="X33" s="622"/>
      <c r="Y33" s="623"/>
      <c r="Z33" s="659">
        <v>0.4</v>
      </c>
      <c r="AA33" s="659"/>
      <c r="AB33" s="659"/>
      <c r="AC33" s="659"/>
      <c r="AD33" s="660">
        <v>101068</v>
      </c>
      <c r="AE33" s="660"/>
      <c r="AF33" s="660"/>
      <c r="AG33" s="660"/>
      <c r="AH33" s="660"/>
      <c r="AI33" s="660"/>
      <c r="AJ33" s="660"/>
      <c r="AK33" s="660"/>
      <c r="AL33" s="624">
        <v>0.1</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99.6</v>
      </c>
      <c r="BH33" s="606"/>
      <c r="BI33" s="606"/>
      <c r="BJ33" s="606"/>
      <c r="BK33" s="606"/>
      <c r="BL33" s="606"/>
      <c r="BM33" s="652">
        <v>98.2</v>
      </c>
      <c r="BN33" s="606"/>
      <c r="BO33" s="606"/>
      <c r="BP33" s="606"/>
      <c r="BQ33" s="669"/>
      <c r="BR33" s="682">
        <v>99.6</v>
      </c>
      <c r="BS33" s="606"/>
      <c r="BT33" s="606"/>
      <c r="BU33" s="606"/>
      <c r="BV33" s="606"/>
      <c r="BW33" s="606"/>
      <c r="BX33" s="652">
        <v>98</v>
      </c>
      <c r="BY33" s="606"/>
      <c r="BZ33" s="606"/>
      <c r="CA33" s="606"/>
      <c r="CB33" s="669"/>
      <c r="CD33" s="618" t="s">
        <v>324</v>
      </c>
      <c r="CE33" s="619"/>
      <c r="CF33" s="619"/>
      <c r="CG33" s="619"/>
      <c r="CH33" s="619"/>
      <c r="CI33" s="619"/>
      <c r="CJ33" s="619"/>
      <c r="CK33" s="619"/>
      <c r="CL33" s="619"/>
      <c r="CM33" s="619"/>
      <c r="CN33" s="619"/>
      <c r="CO33" s="619"/>
      <c r="CP33" s="619"/>
      <c r="CQ33" s="620"/>
      <c r="CR33" s="621">
        <v>47984420</v>
      </c>
      <c r="CS33" s="634"/>
      <c r="CT33" s="634"/>
      <c r="CU33" s="634"/>
      <c r="CV33" s="634"/>
      <c r="CW33" s="634"/>
      <c r="CX33" s="634"/>
      <c r="CY33" s="635"/>
      <c r="CZ33" s="624">
        <v>34.799999999999997</v>
      </c>
      <c r="DA33" s="636"/>
      <c r="DB33" s="636"/>
      <c r="DC33" s="637"/>
      <c r="DD33" s="627">
        <v>35691624</v>
      </c>
      <c r="DE33" s="634"/>
      <c r="DF33" s="634"/>
      <c r="DG33" s="634"/>
      <c r="DH33" s="634"/>
      <c r="DI33" s="634"/>
      <c r="DJ33" s="634"/>
      <c r="DK33" s="635"/>
      <c r="DL33" s="627">
        <v>28070821</v>
      </c>
      <c r="DM33" s="634"/>
      <c r="DN33" s="634"/>
      <c r="DO33" s="634"/>
      <c r="DP33" s="634"/>
      <c r="DQ33" s="634"/>
      <c r="DR33" s="634"/>
      <c r="DS33" s="634"/>
      <c r="DT33" s="634"/>
      <c r="DU33" s="634"/>
      <c r="DV33" s="635"/>
      <c r="DW33" s="624">
        <v>36.9</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236515</v>
      </c>
      <c r="S34" s="622"/>
      <c r="T34" s="622"/>
      <c r="U34" s="622"/>
      <c r="V34" s="622"/>
      <c r="W34" s="622"/>
      <c r="X34" s="622"/>
      <c r="Y34" s="623"/>
      <c r="Z34" s="659">
        <v>0.2</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21546688</v>
      </c>
      <c r="CS34" s="622"/>
      <c r="CT34" s="622"/>
      <c r="CU34" s="622"/>
      <c r="CV34" s="622"/>
      <c r="CW34" s="622"/>
      <c r="CX34" s="622"/>
      <c r="CY34" s="623"/>
      <c r="CZ34" s="624">
        <v>15.6</v>
      </c>
      <c r="DA34" s="636"/>
      <c r="DB34" s="636"/>
      <c r="DC34" s="637"/>
      <c r="DD34" s="627">
        <v>15221768</v>
      </c>
      <c r="DE34" s="622"/>
      <c r="DF34" s="622"/>
      <c r="DG34" s="622"/>
      <c r="DH34" s="622"/>
      <c r="DI34" s="622"/>
      <c r="DJ34" s="622"/>
      <c r="DK34" s="623"/>
      <c r="DL34" s="627">
        <v>12692957</v>
      </c>
      <c r="DM34" s="622"/>
      <c r="DN34" s="622"/>
      <c r="DO34" s="622"/>
      <c r="DP34" s="622"/>
      <c r="DQ34" s="622"/>
      <c r="DR34" s="622"/>
      <c r="DS34" s="622"/>
      <c r="DT34" s="622"/>
      <c r="DU34" s="622"/>
      <c r="DV34" s="623"/>
      <c r="DW34" s="624">
        <v>16.7</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1628868</v>
      </c>
      <c r="S35" s="622"/>
      <c r="T35" s="622"/>
      <c r="U35" s="622"/>
      <c r="V35" s="622"/>
      <c r="W35" s="622"/>
      <c r="X35" s="622"/>
      <c r="Y35" s="623"/>
      <c r="Z35" s="659">
        <v>1.1000000000000001</v>
      </c>
      <c r="AA35" s="659"/>
      <c r="AB35" s="659"/>
      <c r="AC35" s="659"/>
      <c r="AD35" s="660" t="s">
        <v>141</v>
      </c>
      <c r="AE35" s="660"/>
      <c r="AF35" s="660"/>
      <c r="AG35" s="660"/>
      <c r="AH35" s="660"/>
      <c r="AI35" s="660"/>
      <c r="AJ35" s="660"/>
      <c r="AK35" s="660"/>
      <c r="AL35" s="624" t="s">
        <v>238</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103939</v>
      </c>
      <c r="CS35" s="634"/>
      <c r="CT35" s="634"/>
      <c r="CU35" s="634"/>
      <c r="CV35" s="634"/>
      <c r="CW35" s="634"/>
      <c r="CX35" s="634"/>
      <c r="CY35" s="635"/>
      <c r="CZ35" s="624">
        <v>0.1</v>
      </c>
      <c r="DA35" s="636"/>
      <c r="DB35" s="636"/>
      <c r="DC35" s="637"/>
      <c r="DD35" s="627">
        <v>93155</v>
      </c>
      <c r="DE35" s="634"/>
      <c r="DF35" s="634"/>
      <c r="DG35" s="634"/>
      <c r="DH35" s="634"/>
      <c r="DI35" s="634"/>
      <c r="DJ35" s="634"/>
      <c r="DK35" s="635"/>
      <c r="DL35" s="627">
        <v>93155</v>
      </c>
      <c r="DM35" s="634"/>
      <c r="DN35" s="634"/>
      <c r="DO35" s="634"/>
      <c r="DP35" s="634"/>
      <c r="DQ35" s="634"/>
      <c r="DR35" s="634"/>
      <c r="DS35" s="634"/>
      <c r="DT35" s="634"/>
      <c r="DU35" s="634"/>
      <c r="DV35" s="635"/>
      <c r="DW35" s="624">
        <v>0.1</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3413889</v>
      </c>
      <c r="S36" s="622"/>
      <c r="T36" s="622"/>
      <c r="U36" s="622"/>
      <c r="V36" s="622"/>
      <c r="W36" s="622"/>
      <c r="X36" s="622"/>
      <c r="Y36" s="623"/>
      <c r="Z36" s="659">
        <v>2.4</v>
      </c>
      <c r="AA36" s="659"/>
      <c r="AB36" s="659"/>
      <c r="AC36" s="659"/>
      <c r="AD36" s="660" t="s">
        <v>141</v>
      </c>
      <c r="AE36" s="660"/>
      <c r="AF36" s="660"/>
      <c r="AG36" s="660"/>
      <c r="AH36" s="660"/>
      <c r="AI36" s="660"/>
      <c r="AJ36" s="660"/>
      <c r="AK36" s="660"/>
      <c r="AL36" s="624" t="s">
        <v>132</v>
      </c>
      <c r="AM36" s="625"/>
      <c r="AN36" s="625"/>
      <c r="AO36" s="661"/>
      <c r="AP36" s="222"/>
      <c r="AQ36" s="670" t="s">
        <v>332</v>
      </c>
      <c r="AR36" s="671"/>
      <c r="AS36" s="671"/>
      <c r="AT36" s="671"/>
      <c r="AU36" s="671"/>
      <c r="AV36" s="671"/>
      <c r="AW36" s="671"/>
      <c r="AX36" s="671"/>
      <c r="AY36" s="672"/>
      <c r="AZ36" s="676">
        <v>13940370</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2603320</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15767949</v>
      </c>
      <c r="CS36" s="622"/>
      <c r="CT36" s="622"/>
      <c r="CU36" s="622"/>
      <c r="CV36" s="622"/>
      <c r="CW36" s="622"/>
      <c r="CX36" s="622"/>
      <c r="CY36" s="623"/>
      <c r="CZ36" s="624">
        <v>11.4</v>
      </c>
      <c r="DA36" s="636"/>
      <c r="DB36" s="636"/>
      <c r="DC36" s="637"/>
      <c r="DD36" s="627">
        <v>13428365</v>
      </c>
      <c r="DE36" s="622"/>
      <c r="DF36" s="622"/>
      <c r="DG36" s="622"/>
      <c r="DH36" s="622"/>
      <c r="DI36" s="622"/>
      <c r="DJ36" s="622"/>
      <c r="DK36" s="623"/>
      <c r="DL36" s="627">
        <v>10340086</v>
      </c>
      <c r="DM36" s="622"/>
      <c r="DN36" s="622"/>
      <c r="DO36" s="622"/>
      <c r="DP36" s="622"/>
      <c r="DQ36" s="622"/>
      <c r="DR36" s="622"/>
      <c r="DS36" s="622"/>
      <c r="DT36" s="622"/>
      <c r="DU36" s="622"/>
      <c r="DV36" s="623"/>
      <c r="DW36" s="624">
        <v>13.6</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4708962</v>
      </c>
      <c r="S37" s="622"/>
      <c r="T37" s="622"/>
      <c r="U37" s="622"/>
      <c r="V37" s="622"/>
      <c r="W37" s="622"/>
      <c r="X37" s="622"/>
      <c r="Y37" s="623"/>
      <c r="Z37" s="659">
        <v>3.3</v>
      </c>
      <c r="AA37" s="659"/>
      <c r="AB37" s="659"/>
      <c r="AC37" s="659"/>
      <c r="AD37" s="660">
        <v>638</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2934357</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2007363</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3613158</v>
      </c>
      <c r="CS37" s="634"/>
      <c r="CT37" s="634"/>
      <c r="CU37" s="634"/>
      <c r="CV37" s="634"/>
      <c r="CW37" s="634"/>
      <c r="CX37" s="634"/>
      <c r="CY37" s="635"/>
      <c r="CZ37" s="624">
        <v>2.6</v>
      </c>
      <c r="DA37" s="636"/>
      <c r="DB37" s="636"/>
      <c r="DC37" s="637"/>
      <c r="DD37" s="627">
        <v>3605088</v>
      </c>
      <c r="DE37" s="634"/>
      <c r="DF37" s="634"/>
      <c r="DG37" s="634"/>
      <c r="DH37" s="634"/>
      <c r="DI37" s="634"/>
      <c r="DJ37" s="634"/>
      <c r="DK37" s="635"/>
      <c r="DL37" s="627">
        <v>3555584</v>
      </c>
      <c r="DM37" s="634"/>
      <c r="DN37" s="634"/>
      <c r="DO37" s="634"/>
      <c r="DP37" s="634"/>
      <c r="DQ37" s="634"/>
      <c r="DR37" s="634"/>
      <c r="DS37" s="634"/>
      <c r="DT37" s="634"/>
      <c r="DU37" s="634"/>
      <c r="DV37" s="635"/>
      <c r="DW37" s="624">
        <v>4.7</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6533500</v>
      </c>
      <c r="S38" s="622"/>
      <c r="T38" s="622"/>
      <c r="U38" s="622"/>
      <c r="V38" s="622"/>
      <c r="W38" s="622"/>
      <c r="X38" s="622"/>
      <c r="Y38" s="623"/>
      <c r="Z38" s="659">
        <v>4.5</v>
      </c>
      <c r="AA38" s="659"/>
      <c r="AB38" s="659"/>
      <c r="AC38" s="659"/>
      <c r="AD38" s="660" t="s">
        <v>132</v>
      </c>
      <c r="AE38" s="660"/>
      <c r="AF38" s="660"/>
      <c r="AG38" s="660"/>
      <c r="AH38" s="660"/>
      <c r="AI38" s="660"/>
      <c r="AJ38" s="660"/>
      <c r="AK38" s="660"/>
      <c r="AL38" s="624" t="s">
        <v>132</v>
      </c>
      <c r="AM38" s="625"/>
      <c r="AN38" s="625"/>
      <c r="AO38" s="661"/>
      <c r="AQ38" s="654" t="s">
        <v>340</v>
      </c>
      <c r="AR38" s="655"/>
      <c r="AS38" s="655"/>
      <c r="AT38" s="655"/>
      <c r="AU38" s="655"/>
      <c r="AV38" s="655"/>
      <c r="AW38" s="655"/>
      <c r="AX38" s="655"/>
      <c r="AY38" s="656"/>
      <c r="AZ38" s="621">
        <v>2413386</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44248</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8566867</v>
      </c>
      <c r="CS38" s="622"/>
      <c r="CT38" s="622"/>
      <c r="CU38" s="622"/>
      <c r="CV38" s="622"/>
      <c r="CW38" s="622"/>
      <c r="CX38" s="622"/>
      <c r="CY38" s="623"/>
      <c r="CZ38" s="624">
        <v>6.2</v>
      </c>
      <c r="DA38" s="636"/>
      <c r="DB38" s="636"/>
      <c r="DC38" s="637"/>
      <c r="DD38" s="627">
        <v>6625789</v>
      </c>
      <c r="DE38" s="622"/>
      <c r="DF38" s="622"/>
      <c r="DG38" s="622"/>
      <c r="DH38" s="622"/>
      <c r="DI38" s="622"/>
      <c r="DJ38" s="622"/>
      <c r="DK38" s="623"/>
      <c r="DL38" s="627">
        <v>4944623</v>
      </c>
      <c r="DM38" s="622"/>
      <c r="DN38" s="622"/>
      <c r="DO38" s="622"/>
      <c r="DP38" s="622"/>
      <c r="DQ38" s="622"/>
      <c r="DR38" s="622"/>
      <c r="DS38" s="622"/>
      <c r="DT38" s="622"/>
      <c r="DU38" s="622"/>
      <c r="DV38" s="623"/>
      <c r="DW38" s="624">
        <v>6.5</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238</v>
      </c>
      <c r="S39" s="622"/>
      <c r="T39" s="622"/>
      <c r="U39" s="622"/>
      <c r="V39" s="622"/>
      <c r="W39" s="622"/>
      <c r="X39" s="622"/>
      <c r="Y39" s="623"/>
      <c r="Z39" s="659" t="s">
        <v>132</v>
      </c>
      <c r="AA39" s="659"/>
      <c r="AB39" s="659"/>
      <c r="AC39" s="659"/>
      <c r="AD39" s="660" t="s">
        <v>141</v>
      </c>
      <c r="AE39" s="660"/>
      <c r="AF39" s="660"/>
      <c r="AG39" s="660"/>
      <c r="AH39" s="660"/>
      <c r="AI39" s="660"/>
      <c r="AJ39" s="660"/>
      <c r="AK39" s="660"/>
      <c r="AL39" s="624" t="s">
        <v>132</v>
      </c>
      <c r="AM39" s="625"/>
      <c r="AN39" s="625"/>
      <c r="AO39" s="661"/>
      <c r="AQ39" s="654" t="s">
        <v>344</v>
      </c>
      <c r="AR39" s="655"/>
      <c r="AS39" s="655"/>
      <c r="AT39" s="655"/>
      <c r="AU39" s="655"/>
      <c r="AV39" s="655"/>
      <c r="AW39" s="655"/>
      <c r="AX39" s="655"/>
      <c r="AY39" s="656"/>
      <c r="AZ39" s="621">
        <v>879653</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68181</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638154</v>
      </c>
      <c r="CS39" s="634"/>
      <c r="CT39" s="634"/>
      <c r="CU39" s="634"/>
      <c r="CV39" s="634"/>
      <c r="CW39" s="634"/>
      <c r="CX39" s="634"/>
      <c r="CY39" s="635"/>
      <c r="CZ39" s="624">
        <v>0.5</v>
      </c>
      <c r="DA39" s="636"/>
      <c r="DB39" s="636"/>
      <c r="DC39" s="637"/>
      <c r="DD39" s="627">
        <v>152908</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t="s">
        <v>132</v>
      </c>
      <c r="S40" s="622"/>
      <c r="T40" s="622"/>
      <c r="U40" s="622"/>
      <c r="V40" s="622"/>
      <c r="W40" s="622"/>
      <c r="X40" s="622"/>
      <c r="Y40" s="623"/>
      <c r="Z40" s="659" t="s">
        <v>132</v>
      </c>
      <c r="AA40" s="659"/>
      <c r="AB40" s="659"/>
      <c r="AC40" s="659"/>
      <c r="AD40" s="660" t="s">
        <v>132</v>
      </c>
      <c r="AE40" s="660"/>
      <c r="AF40" s="660"/>
      <c r="AG40" s="660"/>
      <c r="AH40" s="660"/>
      <c r="AI40" s="660"/>
      <c r="AJ40" s="660"/>
      <c r="AK40" s="660"/>
      <c r="AL40" s="624" t="s">
        <v>132</v>
      </c>
      <c r="AM40" s="625"/>
      <c r="AN40" s="625"/>
      <c r="AO40" s="661"/>
      <c r="AQ40" s="654" t="s">
        <v>348</v>
      </c>
      <c r="AR40" s="655"/>
      <c r="AS40" s="655"/>
      <c r="AT40" s="655"/>
      <c r="AU40" s="655"/>
      <c r="AV40" s="655"/>
      <c r="AW40" s="655"/>
      <c r="AX40" s="655"/>
      <c r="AY40" s="656"/>
      <c r="AZ40" s="621">
        <v>153167</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107</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1360823</v>
      </c>
      <c r="CS40" s="622"/>
      <c r="CT40" s="622"/>
      <c r="CU40" s="622"/>
      <c r="CV40" s="622"/>
      <c r="CW40" s="622"/>
      <c r="CX40" s="622"/>
      <c r="CY40" s="623"/>
      <c r="CZ40" s="624">
        <v>1</v>
      </c>
      <c r="DA40" s="636"/>
      <c r="DB40" s="636"/>
      <c r="DC40" s="637"/>
      <c r="DD40" s="627">
        <v>169639</v>
      </c>
      <c r="DE40" s="622"/>
      <c r="DF40" s="622"/>
      <c r="DG40" s="622"/>
      <c r="DH40" s="622"/>
      <c r="DI40" s="622"/>
      <c r="DJ40" s="622"/>
      <c r="DK40" s="623"/>
      <c r="DL40" s="627" t="s">
        <v>132</v>
      </c>
      <c r="DM40" s="622"/>
      <c r="DN40" s="622"/>
      <c r="DO40" s="622"/>
      <c r="DP40" s="622"/>
      <c r="DQ40" s="622"/>
      <c r="DR40" s="622"/>
      <c r="DS40" s="622"/>
      <c r="DT40" s="622"/>
      <c r="DU40" s="622"/>
      <c r="DV40" s="623"/>
      <c r="DW40" s="624" t="s">
        <v>238</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143690763</v>
      </c>
      <c r="S41" s="646"/>
      <c r="T41" s="646"/>
      <c r="U41" s="646"/>
      <c r="V41" s="646"/>
      <c r="W41" s="646"/>
      <c r="X41" s="646"/>
      <c r="Y41" s="649"/>
      <c r="Z41" s="650">
        <v>100</v>
      </c>
      <c r="AA41" s="650"/>
      <c r="AB41" s="650"/>
      <c r="AC41" s="650"/>
      <c r="AD41" s="651">
        <v>76092539</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2871607</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141</v>
      </c>
      <c r="CS41" s="634"/>
      <c r="CT41" s="634"/>
      <c r="CU41" s="634"/>
      <c r="CV41" s="634"/>
      <c r="CW41" s="634"/>
      <c r="CX41" s="634"/>
      <c r="CY41" s="635"/>
      <c r="CZ41" s="624" t="s">
        <v>238</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4688200</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318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17981924</v>
      </c>
      <c r="CS42" s="634"/>
      <c r="CT42" s="634"/>
      <c r="CU42" s="634"/>
      <c r="CV42" s="634"/>
      <c r="CW42" s="634"/>
      <c r="CX42" s="634"/>
      <c r="CY42" s="635"/>
      <c r="CZ42" s="624">
        <v>13</v>
      </c>
      <c r="DA42" s="636"/>
      <c r="DB42" s="636"/>
      <c r="DC42" s="637"/>
      <c r="DD42" s="627">
        <v>5654405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393771</v>
      </c>
      <c r="CS43" s="634"/>
      <c r="CT43" s="634"/>
      <c r="CU43" s="634"/>
      <c r="CV43" s="634"/>
      <c r="CW43" s="634"/>
      <c r="CX43" s="634"/>
      <c r="CY43" s="635"/>
      <c r="CZ43" s="624">
        <v>0.3</v>
      </c>
      <c r="DA43" s="636"/>
      <c r="DB43" s="636"/>
      <c r="DC43" s="637"/>
      <c r="DD43" s="627">
        <v>340409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17959456</v>
      </c>
      <c r="CS44" s="622"/>
      <c r="CT44" s="622"/>
      <c r="CU44" s="622"/>
      <c r="CV44" s="622"/>
      <c r="CW44" s="622"/>
      <c r="CX44" s="622"/>
      <c r="CY44" s="623"/>
      <c r="CZ44" s="624">
        <v>13</v>
      </c>
      <c r="DA44" s="625"/>
      <c r="DB44" s="625"/>
      <c r="DC44" s="626"/>
      <c r="DD44" s="627">
        <v>5632313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8644089</v>
      </c>
      <c r="CS45" s="634"/>
      <c r="CT45" s="634"/>
      <c r="CU45" s="634"/>
      <c r="CV45" s="634"/>
      <c r="CW45" s="634"/>
      <c r="CX45" s="634"/>
      <c r="CY45" s="635"/>
      <c r="CZ45" s="624">
        <v>6.3</v>
      </c>
      <c r="DA45" s="636"/>
      <c r="DB45" s="636"/>
      <c r="DC45" s="637"/>
      <c r="DD45" s="627">
        <v>301153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8868912</v>
      </c>
      <c r="CS46" s="622"/>
      <c r="CT46" s="622"/>
      <c r="CU46" s="622"/>
      <c r="CV46" s="622"/>
      <c r="CW46" s="622"/>
      <c r="CX46" s="622"/>
      <c r="CY46" s="623"/>
      <c r="CZ46" s="624">
        <v>6.4</v>
      </c>
      <c r="DA46" s="625"/>
      <c r="DB46" s="625"/>
      <c r="DC46" s="626"/>
      <c r="DD46" s="627">
        <v>5095205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22468</v>
      </c>
      <c r="CS47" s="634"/>
      <c r="CT47" s="634"/>
      <c r="CU47" s="634"/>
      <c r="CV47" s="634"/>
      <c r="CW47" s="634"/>
      <c r="CX47" s="634"/>
      <c r="CY47" s="635"/>
      <c r="CZ47" s="624">
        <v>0</v>
      </c>
      <c r="DA47" s="636"/>
      <c r="DB47" s="636"/>
      <c r="DC47" s="637"/>
      <c r="DD47" s="627">
        <v>22092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132</v>
      </c>
      <c r="CS48" s="622"/>
      <c r="CT48" s="622"/>
      <c r="CU48" s="622"/>
      <c r="CV48" s="622"/>
      <c r="CW48" s="622"/>
      <c r="CX48" s="622"/>
      <c r="CY48" s="623"/>
      <c r="CZ48" s="624" t="s">
        <v>238</v>
      </c>
      <c r="DA48" s="625"/>
      <c r="DB48" s="625"/>
      <c r="DC48" s="626"/>
      <c r="DD48" s="627" t="s">
        <v>238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138054233</v>
      </c>
      <c r="CS49" s="606"/>
      <c r="CT49" s="606"/>
      <c r="CU49" s="606"/>
      <c r="CV49" s="606"/>
      <c r="CW49" s="606"/>
      <c r="CX49" s="606"/>
      <c r="CY49" s="607"/>
      <c r="CZ49" s="608">
        <v>100</v>
      </c>
      <c r="DA49" s="609"/>
      <c r="DB49" s="609"/>
      <c r="DC49" s="610"/>
      <c r="DD49" s="611">
        <v>82272378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sDAPRtBTRrOs+N5SGZfIP0Xb/Fhk3q52A6bWwML3ooQDsn3w/eQl0LxZ11b4xibKsG12DoRy5eSziyrg/mdYw==" saltValue="lAvtNNMP5t/+D1LaAZO2aQ==" spinCount="100000" sheet="1" objects="1" scenarios="1"/>
  <customSheetViews>
    <customSheetView guid="{EA66EE43-E433-4A69-8075-97E3218E0A06}"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19685039370078741" bottom="0.23622047244094491" header="0" footer="0"/>
  <pageSetup paperSize="9" scale="63" orientation="landscape" horizontalDpi="300" verticalDpi="300"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4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4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4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4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45" customHeight="1" thickTop="1" x14ac:dyDescent="0.15">
      <c r="A7" s="236">
        <v>1</v>
      </c>
      <c r="B7" s="1047" t="s">
        <v>391</v>
      </c>
      <c r="C7" s="1048"/>
      <c r="D7" s="1048"/>
      <c r="E7" s="1048"/>
      <c r="F7" s="1048"/>
      <c r="G7" s="1048"/>
      <c r="H7" s="1048"/>
      <c r="I7" s="1048"/>
      <c r="J7" s="1048"/>
      <c r="K7" s="1048"/>
      <c r="L7" s="1048"/>
      <c r="M7" s="1048"/>
      <c r="N7" s="1048"/>
      <c r="O7" s="1048"/>
      <c r="P7" s="1049"/>
      <c r="Q7" s="1102">
        <v>143875</v>
      </c>
      <c r="R7" s="1103"/>
      <c r="S7" s="1103"/>
      <c r="T7" s="1103"/>
      <c r="U7" s="1103"/>
      <c r="V7" s="1103">
        <v>138254</v>
      </c>
      <c r="W7" s="1103"/>
      <c r="X7" s="1103"/>
      <c r="Y7" s="1103"/>
      <c r="Z7" s="1103"/>
      <c r="AA7" s="1103">
        <v>5620</v>
      </c>
      <c r="AB7" s="1103"/>
      <c r="AC7" s="1103"/>
      <c r="AD7" s="1103"/>
      <c r="AE7" s="1104"/>
      <c r="AF7" s="1105">
        <v>4144</v>
      </c>
      <c r="AG7" s="1106"/>
      <c r="AH7" s="1106"/>
      <c r="AI7" s="1106"/>
      <c r="AJ7" s="1107"/>
      <c r="AK7" s="1108">
        <v>1649</v>
      </c>
      <c r="AL7" s="1109"/>
      <c r="AM7" s="1109"/>
      <c r="AN7" s="1109"/>
      <c r="AO7" s="1109"/>
      <c r="AP7" s="1109">
        <v>99393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597</v>
      </c>
      <c r="BT7" s="1100"/>
      <c r="BU7" s="1100"/>
      <c r="BV7" s="1100"/>
      <c r="BW7" s="1100"/>
      <c r="BX7" s="1100"/>
      <c r="BY7" s="1100"/>
      <c r="BZ7" s="1100"/>
      <c r="CA7" s="1100"/>
      <c r="CB7" s="1100"/>
      <c r="CC7" s="1100"/>
      <c r="CD7" s="1100"/>
      <c r="CE7" s="1100"/>
      <c r="CF7" s="1100"/>
      <c r="CG7" s="1112"/>
      <c r="CH7" s="1096">
        <v>-1</v>
      </c>
      <c r="CI7" s="1097"/>
      <c r="CJ7" s="1097"/>
      <c r="CK7" s="1097"/>
      <c r="CL7" s="1098"/>
      <c r="CM7" s="1096">
        <v>47</v>
      </c>
      <c r="CN7" s="1097"/>
      <c r="CO7" s="1097"/>
      <c r="CP7" s="1097"/>
      <c r="CQ7" s="1098"/>
      <c r="CR7" s="1096">
        <v>8</v>
      </c>
      <c r="CS7" s="1097"/>
      <c r="CT7" s="1097"/>
      <c r="CU7" s="1097"/>
      <c r="CV7" s="1098"/>
      <c r="CW7" s="1096" t="s">
        <v>522</v>
      </c>
      <c r="CX7" s="1097"/>
      <c r="CY7" s="1097"/>
      <c r="CZ7" s="1097"/>
      <c r="DA7" s="1098"/>
      <c r="DB7" s="1096">
        <v>112</v>
      </c>
      <c r="DC7" s="1097"/>
      <c r="DD7" s="1097"/>
      <c r="DE7" s="1097"/>
      <c r="DF7" s="1098"/>
      <c r="DG7" s="1096" t="s">
        <v>522</v>
      </c>
      <c r="DH7" s="1097"/>
      <c r="DI7" s="1097"/>
      <c r="DJ7" s="1097"/>
      <c r="DK7" s="1098"/>
      <c r="DL7" s="1096" t="s">
        <v>522</v>
      </c>
      <c r="DM7" s="1097"/>
      <c r="DN7" s="1097"/>
      <c r="DO7" s="1097"/>
      <c r="DP7" s="1098"/>
      <c r="DQ7" s="1096" t="s">
        <v>522</v>
      </c>
      <c r="DR7" s="1097"/>
      <c r="DS7" s="1097"/>
      <c r="DT7" s="1097"/>
      <c r="DU7" s="1098"/>
      <c r="DV7" s="1099"/>
      <c r="DW7" s="1100"/>
      <c r="DX7" s="1100"/>
      <c r="DY7" s="1100"/>
      <c r="DZ7" s="1101"/>
      <c r="EA7" s="234"/>
    </row>
    <row r="8" spans="1:131" s="235" customFormat="1" ht="26.45" customHeight="1" x14ac:dyDescent="0.15">
      <c r="A8" s="238">
        <v>2</v>
      </c>
      <c r="B8" s="1030" t="s">
        <v>392</v>
      </c>
      <c r="C8" s="1031"/>
      <c r="D8" s="1031"/>
      <c r="E8" s="1031"/>
      <c r="F8" s="1031"/>
      <c r="G8" s="1031"/>
      <c r="H8" s="1031"/>
      <c r="I8" s="1031"/>
      <c r="J8" s="1031"/>
      <c r="K8" s="1031"/>
      <c r="L8" s="1031"/>
      <c r="M8" s="1031"/>
      <c r="N8" s="1031"/>
      <c r="O8" s="1031"/>
      <c r="P8" s="1032"/>
      <c r="Q8" s="1038">
        <v>41</v>
      </c>
      <c r="R8" s="1039"/>
      <c r="S8" s="1039"/>
      <c r="T8" s="1039"/>
      <c r="U8" s="1039"/>
      <c r="V8" s="1039">
        <v>25</v>
      </c>
      <c r="W8" s="1039"/>
      <c r="X8" s="1039"/>
      <c r="Y8" s="1039"/>
      <c r="Z8" s="1039"/>
      <c r="AA8" s="1039">
        <v>16</v>
      </c>
      <c r="AB8" s="1039"/>
      <c r="AC8" s="1039"/>
      <c r="AD8" s="1039"/>
      <c r="AE8" s="1040"/>
      <c r="AF8" s="1035">
        <v>11</v>
      </c>
      <c r="AG8" s="1036"/>
      <c r="AH8" s="1036"/>
      <c r="AI8" s="1036"/>
      <c r="AJ8" s="1037"/>
      <c r="AK8" s="1080">
        <v>3</v>
      </c>
      <c r="AL8" s="1081"/>
      <c r="AM8" s="1081"/>
      <c r="AN8" s="1081"/>
      <c r="AO8" s="1081"/>
      <c r="AP8" s="1081">
        <v>40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598</v>
      </c>
      <c r="BT8" s="993"/>
      <c r="BU8" s="993"/>
      <c r="BV8" s="993"/>
      <c r="BW8" s="993"/>
      <c r="BX8" s="993"/>
      <c r="BY8" s="993"/>
      <c r="BZ8" s="993"/>
      <c r="CA8" s="993"/>
      <c r="CB8" s="993"/>
      <c r="CC8" s="993"/>
      <c r="CD8" s="993"/>
      <c r="CE8" s="993"/>
      <c r="CF8" s="993"/>
      <c r="CG8" s="1014"/>
      <c r="CH8" s="989">
        <v>-2</v>
      </c>
      <c r="CI8" s="990"/>
      <c r="CJ8" s="990"/>
      <c r="CK8" s="990"/>
      <c r="CL8" s="991"/>
      <c r="CM8" s="989">
        <v>260</v>
      </c>
      <c r="CN8" s="990"/>
      <c r="CO8" s="990"/>
      <c r="CP8" s="990"/>
      <c r="CQ8" s="991"/>
      <c r="CR8" s="989">
        <v>255</v>
      </c>
      <c r="CS8" s="990"/>
      <c r="CT8" s="990"/>
      <c r="CU8" s="990"/>
      <c r="CV8" s="991"/>
      <c r="CW8" s="989">
        <v>43</v>
      </c>
      <c r="CX8" s="990"/>
      <c r="CY8" s="990"/>
      <c r="CZ8" s="990"/>
      <c r="DA8" s="991"/>
      <c r="DB8" s="989" t="s">
        <v>522</v>
      </c>
      <c r="DC8" s="990"/>
      <c r="DD8" s="990"/>
      <c r="DE8" s="990"/>
      <c r="DF8" s="991"/>
      <c r="DG8" s="989" t="s">
        <v>522</v>
      </c>
      <c r="DH8" s="990"/>
      <c r="DI8" s="990"/>
      <c r="DJ8" s="990"/>
      <c r="DK8" s="991"/>
      <c r="DL8" s="989" t="s">
        <v>522</v>
      </c>
      <c r="DM8" s="990"/>
      <c r="DN8" s="990"/>
      <c r="DO8" s="990"/>
      <c r="DP8" s="991"/>
      <c r="DQ8" s="989" t="s">
        <v>522</v>
      </c>
      <c r="DR8" s="990"/>
      <c r="DS8" s="990"/>
      <c r="DT8" s="990"/>
      <c r="DU8" s="991"/>
      <c r="DV8" s="992"/>
      <c r="DW8" s="993"/>
      <c r="DX8" s="993"/>
      <c r="DY8" s="993"/>
      <c r="DZ8" s="994"/>
      <c r="EA8" s="234"/>
    </row>
    <row r="9" spans="1:131" s="235" customFormat="1" ht="26.4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599</v>
      </c>
      <c r="BT9" s="993"/>
      <c r="BU9" s="993"/>
      <c r="BV9" s="993"/>
      <c r="BW9" s="993"/>
      <c r="BX9" s="993"/>
      <c r="BY9" s="993"/>
      <c r="BZ9" s="993"/>
      <c r="CA9" s="993"/>
      <c r="CB9" s="993"/>
      <c r="CC9" s="993"/>
      <c r="CD9" s="993"/>
      <c r="CE9" s="993"/>
      <c r="CF9" s="993"/>
      <c r="CG9" s="1014"/>
      <c r="CH9" s="989">
        <v>-6</v>
      </c>
      <c r="CI9" s="990"/>
      <c r="CJ9" s="990"/>
      <c r="CK9" s="990"/>
      <c r="CL9" s="991"/>
      <c r="CM9" s="989">
        <v>154</v>
      </c>
      <c r="CN9" s="990"/>
      <c r="CO9" s="990"/>
      <c r="CP9" s="990"/>
      <c r="CQ9" s="991"/>
      <c r="CR9" s="989">
        <v>65</v>
      </c>
      <c r="CS9" s="990"/>
      <c r="CT9" s="990"/>
      <c r="CU9" s="990"/>
      <c r="CV9" s="991"/>
      <c r="CW9" s="989">
        <v>108</v>
      </c>
      <c r="CX9" s="990"/>
      <c r="CY9" s="990"/>
      <c r="CZ9" s="990"/>
      <c r="DA9" s="991"/>
      <c r="DB9" s="989" t="s">
        <v>522</v>
      </c>
      <c r="DC9" s="990"/>
      <c r="DD9" s="990"/>
      <c r="DE9" s="990"/>
      <c r="DF9" s="991"/>
      <c r="DG9" s="989" t="s">
        <v>522</v>
      </c>
      <c r="DH9" s="990"/>
      <c r="DI9" s="990"/>
      <c r="DJ9" s="990"/>
      <c r="DK9" s="991"/>
      <c r="DL9" s="989" t="s">
        <v>522</v>
      </c>
      <c r="DM9" s="990"/>
      <c r="DN9" s="990"/>
      <c r="DO9" s="990"/>
      <c r="DP9" s="991"/>
      <c r="DQ9" s="989" t="s">
        <v>522</v>
      </c>
      <c r="DR9" s="990"/>
      <c r="DS9" s="990"/>
      <c r="DT9" s="990"/>
      <c r="DU9" s="991"/>
      <c r="DV9" s="992"/>
      <c r="DW9" s="993"/>
      <c r="DX9" s="993"/>
      <c r="DY9" s="993"/>
      <c r="DZ9" s="994"/>
      <c r="EA9" s="234"/>
    </row>
    <row r="10" spans="1:131" s="235" customFormat="1" ht="26.4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600</v>
      </c>
      <c r="BT10" s="993"/>
      <c r="BU10" s="993"/>
      <c r="BV10" s="993"/>
      <c r="BW10" s="993"/>
      <c r="BX10" s="993"/>
      <c r="BY10" s="993"/>
      <c r="BZ10" s="993"/>
      <c r="CA10" s="993"/>
      <c r="CB10" s="993"/>
      <c r="CC10" s="993"/>
      <c r="CD10" s="993"/>
      <c r="CE10" s="993"/>
      <c r="CF10" s="993"/>
      <c r="CG10" s="1014"/>
      <c r="CH10" s="989">
        <v>0</v>
      </c>
      <c r="CI10" s="990"/>
      <c r="CJ10" s="990"/>
      <c r="CK10" s="990"/>
      <c r="CL10" s="991"/>
      <c r="CM10" s="989">
        <v>15</v>
      </c>
      <c r="CN10" s="990"/>
      <c r="CO10" s="990"/>
      <c r="CP10" s="990"/>
      <c r="CQ10" s="991"/>
      <c r="CR10" s="989">
        <v>10</v>
      </c>
      <c r="CS10" s="990"/>
      <c r="CT10" s="990"/>
      <c r="CU10" s="990"/>
      <c r="CV10" s="991"/>
      <c r="CW10" s="989">
        <v>59</v>
      </c>
      <c r="CX10" s="990"/>
      <c r="CY10" s="990"/>
      <c r="CZ10" s="990"/>
      <c r="DA10" s="991"/>
      <c r="DB10" s="989" t="s">
        <v>522</v>
      </c>
      <c r="DC10" s="990"/>
      <c r="DD10" s="990"/>
      <c r="DE10" s="990"/>
      <c r="DF10" s="991"/>
      <c r="DG10" s="989" t="s">
        <v>522</v>
      </c>
      <c r="DH10" s="990"/>
      <c r="DI10" s="990"/>
      <c r="DJ10" s="990"/>
      <c r="DK10" s="991"/>
      <c r="DL10" s="989" t="s">
        <v>522</v>
      </c>
      <c r="DM10" s="990"/>
      <c r="DN10" s="990"/>
      <c r="DO10" s="990"/>
      <c r="DP10" s="991"/>
      <c r="DQ10" s="989" t="s">
        <v>522</v>
      </c>
      <c r="DR10" s="990"/>
      <c r="DS10" s="990"/>
      <c r="DT10" s="990"/>
      <c r="DU10" s="991"/>
      <c r="DV10" s="992"/>
      <c r="DW10" s="993"/>
      <c r="DX10" s="993"/>
      <c r="DY10" s="993"/>
      <c r="DZ10" s="994"/>
      <c r="EA10" s="234"/>
    </row>
    <row r="11" spans="1:131" s="235" customFormat="1" ht="26.4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601</v>
      </c>
      <c r="BT11" s="993"/>
      <c r="BU11" s="993"/>
      <c r="BV11" s="993"/>
      <c r="BW11" s="993"/>
      <c r="BX11" s="993"/>
      <c r="BY11" s="993"/>
      <c r="BZ11" s="993"/>
      <c r="CA11" s="993"/>
      <c r="CB11" s="993"/>
      <c r="CC11" s="993"/>
      <c r="CD11" s="993"/>
      <c r="CE11" s="993"/>
      <c r="CF11" s="993"/>
      <c r="CG11" s="1014"/>
      <c r="CH11" s="989">
        <v>-6</v>
      </c>
      <c r="CI11" s="990"/>
      <c r="CJ11" s="990"/>
      <c r="CK11" s="990"/>
      <c r="CL11" s="991"/>
      <c r="CM11" s="989">
        <v>228</v>
      </c>
      <c r="CN11" s="990"/>
      <c r="CO11" s="990"/>
      <c r="CP11" s="990"/>
      <c r="CQ11" s="991"/>
      <c r="CR11" s="989">
        <v>65</v>
      </c>
      <c r="CS11" s="990"/>
      <c r="CT11" s="990"/>
      <c r="CU11" s="990"/>
      <c r="CV11" s="991"/>
      <c r="CW11" s="989">
        <v>177</v>
      </c>
      <c r="CX11" s="990"/>
      <c r="CY11" s="990"/>
      <c r="CZ11" s="990"/>
      <c r="DA11" s="991"/>
      <c r="DB11" s="989" t="s">
        <v>522</v>
      </c>
      <c r="DC11" s="990"/>
      <c r="DD11" s="990"/>
      <c r="DE11" s="990"/>
      <c r="DF11" s="991"/>
      <c r="DG11" s="989" t="s">
        <v>522</v>
      </c>
      <c r="DH11" s="990"/>
      <c r="DI11" s="990"/>
      <c r="DJ11" s="990"/>
      <c r="DK11" s="991"/>
      <c r="DL11" s="989" t="s">
        <v>522</v>
      </c>
      <c r="DM11" s="990"/>
      <c r="DN11" s="990"/>
      <c r="DO11" s="990"/>
      <c r="DP11" s="991"/>
      <c r="DQ11" s="989" t="s">
        <v>522</v>
      </c>
      <c r="DR11" s="990"/>
      <c r="DS11" s="990"/>
      <c r="DT11" s="990"/>
      <c r="DU11" s="991"/>
      <c r="DV11" s="992"/>
      <c r="DW11" s="993"/>
      <c r="DX11" s="993"/>
      <c r="DY11" s="993"/>
      <c r="DZ11" s="994"/>
      <c r="EA11" s="234"/>
    </row>
    <row r="12" spans="1:131" s="235" customFormat="1" ht="26.4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602</v>
      </c>
      <c r="BT12" s="993"/>
      <c r="BU12" s="993"/>
      <c r="BV12" s="993"/>
      <c r="BW12" s="993"/>
      <c r="BX12" s="993"/>
      <c r="BY12" s="993"/>
      <c r="BZ12" s="993"/>
      <c r="CA12" s="993"/>
      <c r="CB12" s="993"/>
      <c r="CC12" s="993"/>
      <c r="CD12" s="993"/>
      <c r="CE12" s="993"/>
      <c r="CF12" s="993"/>
      <c r="CG12" s="1014"/>
      <c r="CH12" s="989">
        <v>-7</v>
      </c>
      <c r="CI12" s="990"/>
      <c r="CJ12" s="990"/>
      <c r="CK12" s="990"/>
      <c r="CL12" s="991"/>
      <c r="CM12" s="989">
        <v>263</v>
      </c>
      <c r="CN12" s="990"/>
      <c r="CO12" s="990"/>
      <c r="CP12" s="990"/>
      <c r="CQ12" s="991"/>
      <c r="CR12" s="989">
        <v>84</v>
      </c>
      <c r="CS12" s="990"/>
      <c r="CT12" s="990"/>
      <c r="CU12" s="990"/>
      <c r="CV12" s="991"/>
      <c r="CW12" s="989">
        <v>53</v>
      </c>
      <c r="CX12" s="990"/>
      <c r="CY12" s="990"/>
      <c r="CZ12" s="990"/>
      <c r="DA12" s="991"/>
      <c r="DB12" s="989" t="s">
        <v>522</v>
      </c>
      <c r="DC12" s="990"/>
      <c r="DD12" s="990"/>
      <c r="DE12" s="990"/>
      <c r="DF12" s="991"/>
      <c r="DG12" s="989" t="s">
        <v>522</v>
      </c>
      <c r="DH12" s="990"/>
      <c r="DI12" s="990"/>
      <c r="DJ12" s="990"/>
      <c r="DK12" s="991"/>
      <c r="DL12" s="989" t="s">
        <v>522</v>
      </c>
      <c r="DM12" s="990"/>
      <c r="DN12" s="990"/>
      <c r="DO12" s="990"/>
      <c r="DP12" s="991"/>
      <c r="DQ12" s="989" t="s">
        <v>522</v>
      </c>
      <c r="DR12" s="990"/>
      <c r="DS12" s="990"/>
      <c r="DT12" s="990"/>
      <c r="DU12" s="991"/>
      <c r="DV12" s="992"/>
      <c r="DW12" s="993"/>
      <c r="DX12" s="993"/>
      <c r="DY12" s="993"/>
      <c r="DZ12" s="994"/>
      <c r="EA12" s="234"/>
    </row>
    <row r="13" spans="1:131" s="235" customFormat="1" ht="26.4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603</v>
      </c>
      <c r="BT13" s="993"/>
      <c r="BU13" s="993"/>
      <c r="BV13" s="993"/>
      <c r="BW13" s="993"/>
      <c r="BX13" s="993"/>
      <c r="BY13" s="993"/>
      <c r="BZ13" s="993"/>
      <c r="CA13" s="993"/>
      <c r="CB13" s="993"/>
      <c r="CC13" s="993"/>
      <c r="CD13" s="993"/>
      <c r="CE13" s="993"/>
      <c r="CF13" s="993"/>
      <c r="CG13" s="1014"/>
      <c r="CH13" s="989">
        <v>-8</v>
      </c>
      <c r="CI13" s="990"/>
      <c r="CJ13" s="990"/>
      <c r="CK13" s="990"/>
      <c r="CL13" s="991"/>
      <c r="CM13" s="989">
        <v>1102</v>
      </c>
      <c r="CN13" s="990"/>
      <c r="CO13" s="990"/>
      <c r="CP13" s="990"/>
      <c r="CQ13" s="991"/>
      <c r="CR13" s="989">
        <v>400</v>
      </c>
      <c r="CS13" s="990"/>
      <c r="CT13" s="990"/>
      <c r="CU13" s="990"/>
      <c r="CV13" s="991"/>
      <c r="CW13" s="989" t="s">
        <v>522</v>
      </c>
      <c r="CX13" s="990"/>
      <c r="CY13" s="990"/>
      <c r="CZ13" s="990"/>
      <c r="DA13" s="991"/>
      <c r="DB13" s="989" t="s">
        <v>522</v>
      </c>
      <c r="DC13" s="990"/>
      <c r="DD13" s="990"/>
      <c r="DE13" s="990"/>
      <c r="DF13" s="991"/>
      <c r="DG13" s="989" t="s">
        <v>522</v>
      </c>
      <c r="DH13" s="990"/>
      <c r="DI13" s="990"/>
      <c r="DJ13" s="990"/>
      <c r="DK13" s="991"/>
      <c r="DL13" s="989" t="s">
        <v>522</v>
      </c>
      <c r="DM13" s="990"/>
      <c r="DN13" s="990"/>
      <c r="DO13" s="990"/>
      <c r="DP13" s="991"/>
      <c r="DQ13" s="989" t="s">
        <v>522</v>
      </c>
      <c r="DR13" s="990"/>
      <c r="DS13" s="990"/>
      <c r="DT13" s="990"/>
      <c r="DU13" s="991"/>
      <c r="DV13" s="992"/>
      <c r="DW13" s="993"/>
      <c r="DX13" s="993"/>
      <c r="DY13" s="993"/>
      <c r="DZ13" s="994"/>
      <c r="EA13" s="234"/>
    </row>
    <row r="14" spans="1:131" s="235" customFormat="1" ht="26.4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604</v>
      </c>
      <c r="BT14" s="993"/>
      <c r="BU14" s="993"/>
      <c r="BV14" s="993"/>
      <c r="BW14" s="993"/>
      <c r="BX14" s="993"/>
      <c r="BY14" s="993"/>
      <c r="BZ14" s="993"/>
      <c r="CA14" s="993"/>
      <c r="CB14" s="993"/>
      <c r="CC14" s="993"/>
      <c r="CD14" s="993"/>
      <c r="CE14" s="993"/>
      <c r="CF14" s="993"/>
      <c r="CG14" s="1014"/>
      <c r="CH14" s="989">
        <v>-9</v>
      </c>
      <c r="CI14" s="990"/>
      <c r="CJ14" s="990"/>
      <c r="CK14" s="990"/>
      <c r="CL14" s="991"/>
      <c r="CM14" s="989">
        <v>1124</v>
      </c>
      <c r="CN14" s="990"/>
      <c r="CO14" s="990"/>
      <c r="CP14" s="990"/>
      <c r="CQ14" s="991"/>
      <c r="CR14" s="989">
        <v>470</v>
      </c>
      <c r="CS14" s="990"/>
      <c r="CT14" s="990"/>
      <c r="CU14" s="990"/>
      <c r="CV14" s="991"/>
      <c r="CW14" s="989">
        <v>2</v>
      </c>
      <c r="CX14" s="990"/>
      <c r="CY14" s="990"/>
      <c r="CZ14" s="990"/>
      <c r="DA14" s="991"/>
      <c r="DB14" s="989" t="s">
        <v>522</v>
      </c>
      <c r="DC14" s="990"/>
      <c r="DD14" s="990"/>
      <c r="DE14" s="990"/>
      <c r="DF14" s="991"/>
      <c r="DG14" s="989" t="s">
        <v>522</v>
      </c>
      <c r="DH14" s="990"/>
      <c r="DI14" s="990"/>
      <c r="DJ14" s="990"/>
      <c r="DK14" s="991"/>
      <c r="DL14" s="989" t="s">
        <v>522</v>
      </c>
      <c r="DM14" s="990"/>
      <c r="DN14" s="990"/>
      <c r="DO14" s="990"/>
      <c r="DP14" s="991"/>
      <c r="DQ14" s="989" t="s">
        <v>522</v>
      </c>
      <c r="DR14" s="990"/>
      <c r="DS14" s="990"/>
      <c r="DT14" s="990"/>
      <c r="DU14" s="991"/>
      <c r="DV14" s="992"/>
      <c r="DW14" s="993"/>
      <c r="DX14" s="993"/>
      <c r="DY14" s="993"/>
      <c r="DZ14" s="994"/>
      <c r="EA14" s="234"/>
    </row>
    <row r="15" spans="1:131" s="235" customFormat="1" ht="26.4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605</v>
      </c>
      <c r="BT15" s="993"/>
      <c r="BU15" s="993"/>
      <c r="BV15" s="993"/>
      <c r="BW15" s="993"/>
      <c r="BX15" s="993"/>
      <c r="BY15" s="993"/>
      <c r="BZ15" s="993"/>
      <c r="CA15" s="993"/>
      <c r="CB15" s="993"/>
      <c r="CC15" s="993"/>
      <c r="CD15" s="993"/>
      <c r="CE15" s="993"/>
      <c r="CF15" s="993"/>
      <c r="CG15" s="1014"/>
      <c r="CH15" s="989">
        <v>-4</v>
      </c>
      <c r="CI15" s="990"/>
      <c r="CJ15" s="990"/>
      <c r="CK15" s="990"/>
      <c r="CL15" s="991"/>
      <c r="CM15" s="989">
        <v>62</v>
      </c>
      <c r="CN15" s="990"/>
      <c r="CO15" s="990"/>
      <c r="CP15" s="990"/>
      <c r="CQ15" s="991"/>
      <c r="CR15" s="989">
        <v>10</v>
      </c>
      <c r="CS15" s="990"/>
      <c r="CT15" s="990"/>
      <c r="CU15" s="990"/>
      <c r="CV15" s="991"/>
      <c r="CW15" s="989">
        <v>27</v>
      </c>
      <c r="CX15" s="990"/>
      <c r="CY15" s="990"/>
      <c r="CZ15" s="990"/>
      <c r="DA15" s="991"/>
      <c r="DB15" s="989" t="s">
        <v>522</v>
      </c>
      <c r="DC15" s="990"/>
      <c r="DD15" s="990"/>
      <c r="DE15" s="990"/>
      <c r="DF15" s="991"/>
      <c r="DG15" s="989" t="s">
        <v>522</v>
      </c>
      <c r="DH15" s="990"/>
      <c r="DI15" s="990"/>
      <c r="DJ15" s="990"/>
      <c r="DK15" s="991"/>
      <c r="DL15" s="989" t="s">
        <v>522</v>
      </c>
      <c r="DM15" s="990"/>
      <c r="DN15" s="990"/>
      <c r="DO15" s="990"/>
      <c r="DP15" s="991"/>
      <c r="DQ15" s="989" t="s">
        <v>522</v>
      </c>
      <c r="DR15" s="990"/>
      <c r="DS15" s="990"/>
      <c r="DT15" s="990"/>
      <c r="DU15" s="991"/>
      <c r="DV15" s="992"/>
      <c r="DW15" s="993"/>
      <c r="DX15" s="993"/>
      <c r="DY15" s="993"/>
      <c r="DZ15" s="994"/>
      <c r="EA15" s="234"/>
    </row>
    <row r="16" spans="1:131" s="235" customFormat="1" ht="26.4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606</v>
      </c>
      <c r="BT16" s="993"/>
      <c r="BU16" s="993"/>
      <c r="BV16" s="993"/>
      <c r="BW16" s="993"/>
      <c r="BX16" s="993"/>
      <c r="BY16" s="993"/>
      <c r="BZ16" s="993"/>
      <c r="CA16" s="993"/>
      <c r="CB16" s="993"/>
      <c r="CC16" s="993"/>
      <c r="CD16" s="993"/>
      <c r="CE16" s="993"/>
      <c r="CF16" s="993"/>
      <c r="CG16" s="1014"/>
      <c r="CH16" s="989">
        <v>10</v>
      </c>
      <c r="CI16" s="990"/>
      <c r="CJ16" s="990"/>
      <c r="CK16" s="990"/>
      <c r="CL16" s="991"/>
      <c r="CM16" s="989">
        <v>2853</v>
      </c>
      <c r="CN16" s="990"/>
      <c r="CO16" s="990"/>
      <c r="CP16" s="990"/>
      <c r="CQ16" s="991"/>
      <c r="CR16" s="989">
        <v>1814</v>
      </c>
      <c r="CS16" s="990"/>
      <c r="CT16" s="990"/>
      <c r="CU16" s="990"/>
      <c r="CV16" s="991"/>
      <c r="CW16" s="989" t="s">
        <v>522</v>
      </c>
      <c r="CX16" s="990"/>
      <c r="CY16" s="990"/>
      <c r="CZ16" s="990"/>
      <c r="DA16" s="991"/>
      <c r="DB16" s="989" t="s">
        <v>522</v>
      </c>
      <c r="DC16" s="990"/>
      <c r="DD16" s="990"/>
      <c r="DE16" s="990"/>
      <c r="DF16" s="991"/>
      <c r="DG16" s="989" t="s">
        <v>522</v>
      </c>
      <c r="DH16" s="990"/>
      <c r="DI16" s="990"/>
      <c r="DJ16" s="990"/>
      <c r="DK16" s="991"/>
      <c r="DL16" s="989" t="s">
        <v>522</v>
      </c>
      <c r="DM16" s="990"/>
      <c r="DN16" s="990"/>
      <c r="DO16" s="990"/>
      <c r="DP16" s="991"/>
      <c r="DQ16" s="989" t="s">
        <v>522</v>
      </c>
      <c r="DR16" s="990"/>
      <c r="DS16" s="990"/>
      <c r="DT16" s="990"/>
      <c r="DU16" s="991"/>
      <c r="DV16" s="992"/>
      <c r="DW16" s="993"/>
      <c r="DX16" s="993"/>
      <c r="DY16" s="993"/>
      <c r="DZ16" s="994"/>
      <c r="EA16" s="234"/>
    </row>
    <row r="17" spans="1:131" s="235" customFormat="1" ht="26.4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t="s">
        <v>607</v>
      </c>
      <c r="BT17" s="993"/>
      <c r="BU17" s="993"/>
      <c r="BV17" s="993"/>
      <c r="BW17" s="993"/>
      <c r="BX17" s="993"/>
      <c r="BY17" s="993"/>
      <c r="BZ17" s="993"/>
      <c r="CA17" s="993"/>
      <c r="CB17" s="993"/>
      <c r="CC17" s="993"/>
      <c r="CD17" s="993"/>
      <c r="CE17" s="993"/>
      <c r="CF17" s="993"/>
      <c r="CG17" s="1014"/>
      <c r="CH17" s="989">
        <v>-406</v>
      </c>
      <c r="CI17" s="990"/>
      <c r="CJ17" s="990"/>
      <c r="CK17" s="990"/>
      <c r="CL17" s="991"/>
      <c r="CM17" s="989">
        <v>6954</v>
      </c>
      <c r="CN17" s="990"/>
      <c r="CO17" s="990"/>
      <c r="CP17" s="990"/>
      <c r="CQ17" s="991"/>
      <c r="CR17" s="989">
        <v>247</v>
      </c>
      <c r="CS17" s="990"/>
      <c r="CT17" s="990"/>
      <c r="CU17" s="990"/>
      <c r="CV17" s="991"/>
      <c r="CW17" s="989">
        <v>10</v>
      </c>
      <c r="CX17" s="990"/>
      <c r="CY17" s="990"/>
      <c r="CZ17" s="990"/>
      <c r="DA17" s="991"/>
      <c r="DB17" s="989" t="s">
        <v>522</v>
      </c>
      <c r="DC17" s="990"/>
      <c r="DD17" s="990"/>
      <c r="DE17" s="990"/>
      <c r="DF17" s="991"/>
      <c r="DG17" s="989" t="s">
        <v>522</v>
      </c>
      <c r="DH17" s="990"/>
      <c r="DI17" s="990"/>
      <c r="DJ17" s="990"/>
      <c r="DK17" s="991"/>
      <c r="DL17" s="989" t="s">
        <v>522</v>
      </c>
      <c r="DM17" s="990"/>
      <c r="DN17" s="990"/>
      <c r="DO17" s="990"/>
      <c r="DP17" s="991"/>
      <c r="DQ17" s="989" t="s">
        <v>522</v>
      </c>
      <c r="DR17" s="990"/>
      <c r="DS17" s="990"/>
      <c r="DT17" s="990"/>
      <c r="DU17" s="991"/>
      <c r="DV17" s="992"/>
      <c r="DW17" s="993"/>
      <c r="DX17" s="993"/>
      <c r="DY17" s="993"/>
      <c r="DZ17" s="994"/>
      <c r="EA17" s="234"/>
    </row>
    <row r="18" spans="1:131" s="235" customFormat="1" ht="26.4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t="s">
        <v>608</v>
      </c>
      <c r="BT18" s="993"/>
      <c r="BU18" s="993"/>
      <c r="BV18" s="993"/>
      <c r="BW18" s="993"/>
      <c r="BX18" s="993"/>
      <c r="BY18" s="993"/>
      <c r="BZ18" s="993"/>
      <c r="CA18" s="993"/>
      <c r="CB18" s="993"/>
      <c r="CC18" s="993"/>
      <c r="CD18" s="993"/>
      <c r="CE18" s="993"/>
      <c r="CF18" s="993"/>
      <c r="CG18" s="1014"/>
      <c r="CH18" s="989">
        <v>25</v>
      </c>
      <c r="CI18" s="990"/>
      <c r="CJ18" s="990"/>
      <c r="CK18" s="990"/>
      <c r="CL18" s="991"/>
      <c r="CM18" s="989">
        <v>787</v>
      </c>
      <c r="CN18" s="990"/>
      <c r="CO18" s="990"/>
      <c r="CP18" s="990"/>
      <c r="CQ18" s="991"/>
      <c r="CR18" s="989">
        <v>13</v>
      </c>
      <c r="CS18" s="990"/>
      <c r="CT18" s="990"/>
      <c r="CU18" s="990"/>
      <c r="CV18" s="991"/>
      <c r="CW18" s="989">
        <v>128</v>
      </c>
      <c r="CX18" s="990"/>
      <c r="CY18" s="990"/>
      <c r="CZ18" s="990"/>
      <c r="DA18" s="991"/>
      <c r="DB18" s="989" t="s">
        <v>522</v>
      </c>
      <c r="DC18" s="990"/>
      <c r="DD18" s="990"/>
      <c r="DE18" s="990"/>
      <c r="DF18" s="991"/>
      <c r="DG18" s="989" t="s">
        <v>522</v>
      </c>
      <c r="DH18" s="990"/>
      <c r="DI18" s="990"/>
      <c r="DJ18" s="990"/>
      <c r="DK18" s="991"/>
      <c r="DL18" s="989" t="s">
        <v>522</v>
      </c>
      <c r="DM18" s="990"/>
      <c r="DN18" s="990"/>
      <c r="DO18" s="990"/>
      <c r="DP18" s="991"/>
      <c r="DQ18" s="989" t="s">
        <v>522</v>
      </c>
      <c r="DR18" s="990"/>
      <c r="DS18" s="990"/>
      <c r="DT18" s="990"/>
      <c r="DU18" s="991"/>
      <c r="DV18" s="992"/>
      <c r="DW18" s="993"/>
      <c r="DX18" s="993"/>
      <c r="DY18" s="993"/>
      <c r="DZ18" s="994"/>
      <c r="EA18" s="234"/>
    </row>
    <row r="19" spans="1:131" s="235" customFormat="1" ht="26.4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t="s">
        <v>609</v>
      </c>
      <c r="BT19" s="993"/>
      <c r="BU19" s="993"/>
      <c r="BV19" s="993"/>
      <c r="BW19" s="993"/>
      <c r="BX19" s="993"/>
      <c r="BY19" s="993"/>
      <c r="BZ19" s="993"/>
      <c r="CA19" s="993"/>
      <c r="CB19" s="993"/>
      <c r="CC19" s="993"/>
      <c r="CD19" s="993"/>
      <c r="CE19" s="993"/>
      <c r="CF19" s="993"/>
      <c r="CG19" s="1014"/>
      <c r="CH19" s="989">
        <v>-10</v>
      </c>
      <c r="CI19" s="990"/>
      <c r="CJ19" s="990"/>
      <c r="CK19" s="990"/>
      <c r="CL19" s="991"/>
      <c r="CM19" s="989">
        <v>112</v>
      </c>
      <c r="CN19" s="990"/>
      <c r="CO19" s="990"/>
      <c r="CP19" s="990"/>
      <c r="CQ19" s="991"/>
      <c r="CR19" s="989">
        <v>50</v>
      </c>
      <c r="CS19" s="990"/>
      <c r="CT19" s="990"/>
      <c r="CU19" s="990"/>
      <c r="CV19" s="991"/>
      <c r="CW19" s="989" t="s">
        <v>522</v>
      </c>
      <c r="CX19" s="990"/>
      <c r="CY19" s="990"/>
      <c r="CZ19" s="990"/>
      <c r="DA19" s="991"/>
      <c r="DB19" s="989" t="s">
        <v>522</v>
      </c>
      <c r="DC19" s="990"/>
      <c r="DD19" s="990"/>
      <c r="DE19" s="990"/>
      <c r="DF19" s="991"/>
      <c r="DG19" s="989" t="s">
        <v>522</v>
      </c>
      <c r="DH19" s="990"/>
      <c r="DI19" s="990"/>
      <c r="DJ19" s="990"/>
      <c r="DK19" s="991"/>
      <c r="DL19" s="989" t="s">
        <v>522</v>
      </c>
      <c r="DM19" s="990"/>
      <c r="DN19" s="990"/>
      <c r="DO19" s="990"/>
      <c r="DP19" s="991"/>
      <c r="DQ19" s="989" t="s">
        <v>522</v>
      </c>
      <c r="DR19" s="990"/>
      <c r="DS19" s="990"/>
      <c r="DT19" s="990"/>
      <c r="DU19" s="991"/>
      <c r="DV19" s="992"/>
      <c r="DW19" s="993"/>
      <c r="DX19" s="993"/>
      <c r="DY19" s="993"/>
      <c r="DZ19" s="994"/>
      <c r="EA19" s="234"/>
    </row>
    <row r="20" spans="1:131" s="235" customFormat="1" ht="26.4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t="s">
        <v>610</v>
      </c>
      <c r="BT20" s="993"/>
      <c r="BU20" s="993"/>
      <c r="BV20" s="993"/>
      <c r="BW20" s="993"/>
      <c r="BX20" s="993"/>
      <c r="BY20" s="993"/>
      <c r="BZ20" s="993"/>
      <c r="CA20" s="993"/>
      <c r="CB20" s="993"/>
      <c r="CC20" s="993"/>
      <c r="CD20" s="993"/>
      <c r="CE20" s="993"/>
      <c r="CF20" s="993"/>
      <c r="CG20" s="1014"/>
      <c r="CH20" s="989">
        <v>11</v>
      </c>
      <c r="CI20" s="990"/>
      <c r="CJ20" s="990"/>
      <c r="CK20" s="990"/>
      <c r="CL20" s="991"/>
      <c r="CM20" s="989">
        <v>69</v>
      </c>
      <c r="CN20" s="990"/>
      <c r="CO20" s="990"/>
      <c r="CP20" s="990"/>
      <c r="CQ20" s="991"/>
      <c r="CR20" s="989">
        <v>20</v>
      </c>
      <c r="CS20" s="990"/>
      <c r="CT20" s="990"/>
      <c r="CU20" s="990"/>
      <c r="CV20" s="991"/>
      <c r="CW20" s="989">
        <v>1</v>
      </c>
      <c r="CX20" s="990"/>
      <c r="CY20" s="990"/>
      <c r="CZ20" s="990"/>
      <c r="DA20" s="991"/>
      <c r="DB20" s="989" t="s">
        <v>522</v>
      </c>
      <c r="DC20" s="990"/>
      <c r="DD20" s="990"/>
      <c r="DE20" s="990"/>
      <c r="DF20" s="991"/>
      <c r="DG20" s="989" t="s">
        <v>522</v>
      </c>
      <c r="DH20" s="990"/>
      <c r="DI20" s="990"/>
      <c r="DJ20" s="990"/>
      <c r="DK20" s="991"/>
      <c r="DL20" s="989" t="s">
        <v>522</v>
      </c>
      <c r="DM20" s="990"/>
      <c r="DN20" s="990"/>
      <c r="DO20" s="990"/>
      <c r="DP20" s="991"/>
      <c r="DQ20" s="989" t="s">
        <v>522</v>
      </c>
      <c r="DR20" s="990"/>
      <c r="DS20" s="990"/>
      <c r="DT20" s="990"/>
      <c r="DU20" s="991"/>
      <c r="DV20" s="992"/>
      <c r="DW20" s="993"/>
      <c r="DX20" s="993"/>
      <c r="DY20" s="993"/>
      <c r="DZ20" s="994"/>
      <c r="EA20" s="234"/>
    </row>
    <row r="21" spans="1:131" s="235" customFormat="1" ht="26.4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t="s">
        <v>611</v>
      </c>
      <c r="BT21" s="993"/>
      <c r="BU21" s="993"/>
      <c r="BV21" s="993"/>
      <c r="BW21" s="993"/>
      <c r="BX21" s="993"/>
      <c r="BY21" s="993"/>
      <c r="BZ21" s="993"/>
      <c r="CA21" s="993"/>
      <c r="CB21" s="993"/>
      <c r="CC21" s="993"/>
      <c r="CD21" s="993"/>
      <c r="CE21" s="993"/>
      <c r="CF21" s="993"/>
      <c r="CG21" s="1014"/>
      <c r="CH21" s="989">
        <v>8</v>
      </c>
      <c r="CI21" s="990"/>
      <c r="CJ21" s="990"/>
      <c r="CK21" s="990"/>
      <c r="CL21" s="991"/>
      <c r="CM21" s="989">
        <v>61</v>
      </c>
      <c r="CN21" s="990"/>
      <c r="CO21" s="990"/>
      <c r="CP21" s="990"/>
      <c r="CQ21" s="991"/>
      <c r="CR21" s="989">
        <v>17</v>
      </c>
      <c r="CS21" s="990"/>
      <c r="CT21" s="990"/>
      <c r="CU21" s="990"/>
      <c r="CV21" s="991"/>
      <c r="CW21" s="989" t="s">
        <v>522</v>
      </c>
      <c r="CX21" s="990"/>
      <c r="CY21" s="990"/>
      <c r="CZ21" s="990"/>
      <c r="DA21" s="991"/>
      <c r="DB21" s="989" t="s">
        <v>522</v>
      </c>
      <c r="DC21" s="990"/>
      <c r="DD21" s="990"/>
      <c r="DE21" s="990"/>
      <c r="DF21" s="991"/>
      <c r="DG21" s="989" t="s">
        <v>522</v>
      </c>
      <c r="DH21" s="990"/>
      <c r="DI21" s="990"/>
      <c r="DJ21" s="990"/>
      <c r="DK21" s="991"/>
      <c r="DL21" s="989" t="s">
        <v>522</v>
      </c>
      <c r="DM21" s="990"/>
      <c r="DN21" s="990"/>
      <c r="DO21" s="990"/>
      <c r="DP21" s="991"/>
      <c r="DQ21" s="989" t="s">
        <v>522</v>
      </c>
      <c r="DR21" s="990"/>
      <c r="DS21" s="990"/>
      <c r="DT21" s="990"/>
      <c r="DU21" s="991"/>
      <c r="DV21" s="992"/>
      <c r="DW21" s="993"/>
      <c r="DX21" s="993"/>
      <c r="DY21" s="993"/>
      <c r="DZ21" s="994"/>
      <c r="EA21" s="234"/>
    </row>
    <row r="22" spans="1:131" s="235" customFormat="1" ht="26.4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45" customHeight="1" thickBot="1" x14ac:dyDescent="0.2">
      <c r="A23" s="240" t="s">
        <v>394</v>
      </c>
      <c r="B23" s="937" t="s">
        <v>395</v>
      </c>
      <c r="C23" s="938"/>
      <c r="D23" s="938"/>
      <c r="E23" s="938"/>
      <c r="F23" s="938"/>
      <c r="G23" s="938"/>
      <c r="H23" s="938"/>
      <c r="I23" s="938"/>
      <c r="J23" s="938"/>
      <c r="K23" s="938"/>
      <c r="L23" s="938"/>
      <c r="M23" s="938"/>
      <c r="N23" s="938"/>
      <c r="O23" s="938"/>
      <c r="P23" s="948"/>
      <c r="Q23" s="1067">
        <v>143906</v>
      </c>
      <c r="R23" s="1061"/>
      <c r="S23" s="1061"/>
      <c r="T23" s="1061"/>
      <c r="U23" s="1061"/>
      <c r="V23" s="1061">
        <v>138269</v>
      </c>
      <c r="W23" s="1061"/>
      <c r="X23" s="1061"/>
      <c r="Y23" s="1061"/>
      <c r="Z23" s="1061"/>
      <c r="AA23" s="1061">
        <v>5637</v>
      </c>
      <c r="AB23" s="1061"/>
      <c r="AC23" s="1061"/>
      <c r="AD23" s="1061"/>
      <c r="AE23" s="1068"/>
      <c r="AF23" s="1069">
        <v>4155</v>
      </c>
      <c r="AG23" s="1061"/>
      <c r="AH23" s="1061"/>
      <c r="AI23" s="1061"/>
      <c r="AJ23" s="1070"/>
      <c r="AK23" s="1071"/>
      <c r="AL23" s="1072"/>
      <c r="AM23" s="1072"/>
      <c r="AN23" s="1072"/>
      <c r="AO23" s="1072"/>
      <c r="AP23" s="1061">
        <v>99433</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4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4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45" customHeight="1" x14ac:dyDescent="0.15">
      <c r="A26" s="995" t="s">
        <v>374</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4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4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34952</v>
      </c>
      <c r="R28" s="1051"/>
      <c r="S28" s="1051"/>
      <c r="T28" s="1051"/>
      <c r="U28" s="1051"/>
      <c r="V28" s="1051">
        <v>32349</v>
      </c>
      <c r="W28" s="1051"/>
      <c r="X28" s="1051"/>
      <c r="Y28" s="1051"/>
      <c r="Z28" s="1051"/>
      <c r="AA28" s="1051">
        <v>2603</v>
      </c>
      <c r="AB28" s="1051"/>
      <c r="AC28" s="1051"/>
      <c r="AD28" s="1051"/>
      <c r="AE28" s="1052"/>
      <c r="AF28" s="1053">
        <v>2603</v>
      </c>
      <c r="AG28" s="1051"/>
      <c r="AH28" s="1051"/>
      <c r="AI28" s="1051"/>
      <c r="AJ28" s="1054"/>
      <c r="AK28" s="1042">
        <v>2872</v>
      </c>
      <c r="AL28" s="1043"/>
      <c r="AM28" s="1043"/>
      <c r="AN28" s="1043"/>
      <c r="AO28" s="1043"/>
      <c r="AP28" s="1043" t="s">
        <v>522</v>
      </c>
      <c r="AQ28" s="1043"/>
      <c r="AR28" s="1043"/>
      <c r="AS28" s="1043"/>
      <c r="AT28" s="1043"/>
      <c r="AU28" s="1043" t="s">
        <v>522</v>
      </c>
      <c r="AV28" s="1043"/>
      <c r="AW28" s="1043"/>
      <c r="AX28" s="1043"/>
      <c r="AY28" s="1043"/>
      <c r="AZ28" s="1044" t="s">
        <v>522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45" customHeight="1" x14ac:dyDescent="0.15">
      <c r="A29" s="242">
        <v>2</v>
      </c>
      <c r="B29" s="1030" t="s">
        <v>408</v>
      </c>
      <c r="C29" s="1031"/>
      <c r="D29" s="1031"/>
      <c r="E29" s="1031"/>
      <c r="F29" s="1031"/>
      <c r="G29" s="1031"/>
      <c r="H29" s="1031"/>
      <c r="I29" s="1031"/>
      <c r="J29" s="1031"/>
      <c r="K29" s="1031"/>
      <c r="L29" s="1031"/>
      <c r="M29" s="1031"/>
      <c r="N29" s="1031"/>
      <c r="O29" s="1031"/>
      <c r="P29" s="1032"/>
      <c r="Q29" s="1038">
        <v>9439</v>
      </c>
      <c r="R29" s="1039"/>
      <c r="S29" s="1039"/>
      <c r="T29" s="1039"/>
      <c r="U29" s="1039"/>
      <c r="V29" s="1039">
        <v>9433</v>
      </c>
      <c r="W29" s="1039"/>
      <c r="X29" s="1039"/>
      <c r="Y29" s="1039"/>
      <c r="Z29" s="1039"/>
      <c r="AA29" s="1039">
        <v>6</v>
      </c>
      <c r="AB29" s="1039"/>
      <c r="AC29" s="1039"/>
      <c r="AD29" s="1039"/>
      <c r="AE29" s="1040"/>
      <c r="AF29" s="1035">
        <v>6</v>
      </c>
      <c r="AG29" s="1036"/>
      <c r="AH29" s="1036"/>
      <c r="AI29" s="1036"/>
      <c r="AJ29" s="1037"/>
      <c r="AK29" s="980">
        <v>4715</v>
      </c>
      <c r="AL29" s="971"/>
      <c r="AM29" s="971"/>
      <c r="AN29" s="971"/>
      <c r="AO29" s="971"/>
      <c r="AP29" s="971" t="s">
        <v>522</v>
      </c>
      <c r="AQ29" s="971"/>
      <c r="AR29" s="971"/>
      <c r="AS29" s="971"/>
      <c r="AT29" s="971"/>
      <c r="AU29" s="971" t="s">
        <v>522</v>
      </c>
      <c r="AV29" s="971"/>
      <c r="AW29" s="971"/>
      <c r="AX29" s="971"/>
      <c r="AY29" s="971"/>
      <c r="AZ29" s="1041" t="s">
        <v>522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45" customHeight="1" x14ac:dyDescent="0.15">
      <c r="A30" s="242">
        <v>3</v>
      </c>
      <c r="B30" s="1030" t="s">
        <v>409</v>
      </c>
      <c r="C30" s="1031"/>
      <c r="D30" s="1031"/>
      <c r="E30" s="1031"/>
      <c r="F30" s="1031"/>
      <c r="G30" s="1031"/>
      <c r="H30" s="1031"/>
      <c r="I30" s="1031"/>
      <c r="J30" s="1031"/>
      <c r="K30" s="1031"/>
      <c r="L30" s="1031"/>
      <c r="M30" s="1031"/>
      <c r="N30" s="1031"/>
      <c r="O30" s="1031"/>
      <c r="P30" s="1032"/>
      <c r="Q30" s="1038">
        <v>148</v>
      </c>
      <c r="R30" s="1039"/>
      <c r="S30" s="1039"/>
      <c r="T30" s="1039"/>
      <c r="U30" s="1039"/>
      <c r="V30" s="1039">
        <v>148</v>
      </c>
      <c r="W30" s="1039"/>
      <c r="X30" s="1039"/>
      <c r="Y30" s="1039"/>
      <c r="Z30" s="1039"/>
      <c r="AA30" s="1039">
        <v>0</v>
      </c>
      <c r="AB30" s="1039"/>
      <c r="AC30" s="1039"/>
      <c r="AD30" s="1039"/>
      <c r="AE30" s="1040"/>
      <c r="AF30" s="1035" t="s">
        <v>410</v>
      </c>
      <c r="AG30" s="1036"/>
      <c r="AH30" s="1036"/>
      <c r="AI30" s="1036"/>
      <c r="AJ30" s="1037"/>
      <c r="AK30" s="980">
        <v>2</v>
      </c>
      <c r="AL30" s="971"/>
      <c r="AM30" s="971"/>
      <c r="AN30" s="971"/>
      <c r="AO30" s="971"/>
      <c r="AP30" s="971" t="s">
        <v>522</v>
      </c>
      <c r="AQ30" s="971"/>
      <c r="AR30" s="971"/>
      <c r="AS30" s="971"/>
      <c r="AT30" s="971"/>
      <c r="AU30" s="971" t="s">
        <v>522</v>
      </c>
      <c r="AV30" s="971"/>
      <c r="AW30" s="971"/>
      <c r="AX30" s="971"/>
      <c r="AY30" s="971"/>
      <c r="AZ30" s="1041" t="s">
        <v>522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45" customHeight="1" x14ac:dyDescent="0.15">
      <c r="A31" s="242">
        <v>4</v>
      </c>
      <c r="B31" s="1030" t="s">
        <v>411</v>
      </c>
      <c r="C31" s="1031"/>
      <c r="D31" s="1031"/>
      <c r="E31" s="1031"/>
      <c r="F31" s="1031"/>
      <c r="G31" s="1031"/>
      <c r="H31" s="1031"/>
      <c r="I31" s="1031"/>
      <c r="J31" s="1031"/>
      <c r="K31" s="1031"/>
      <c r="L31" s="1031"/>
      <c r="M31" s="1031"/>
      <c r="N31" s="1031"/>
      <c r="O31" s="1031"/>
      <c r="P31" s="1032"/>
      <c r="Q31" s="1038">
        <v>27026</v>
      </c>
      <c r="R31" s="1039"/>
      <c r="S31" s="1039"/>
      <c r="T31" s="1039"/>
      <c r="U31" s="1039"/>
      <c r="V31" s="1039">
        <v>26138</v>
      </c>
      <c r="W31" s="1039"/>
      <c r="X31" s="1039"/>
      <c r="Y31" s="1039"/>
      <c r="Z31" s="1039"/>
      <c r="AA31" s="1039">
        <v>888</v>
      </c>
      <c r="AB31" s="1039"/>
      <c r="AC31" s="1039"/>
      <c r="AD31" s="1039"/>
      <c r="AE31" s="1040"/>
      <c r="AF31" s="1035">
        <v>888</v>
      </c>
      <c r="AG31" s="1036"/>
      <c r="AH31" s="1036"/>
      <c r="AI31" s="1036"/>
      <c r="AJ31" s="1037"/>
      <c r="AK31" s="980">
        <v>107</v>
      </c>
      <c r="AL31" s="971"/>
      <c r="AM31" s="971"/>
      <c r="AN31" s="971"/>
      <c r="AO31" s="971"/>
      <c r="AP31" s="971" t="s">
        <v>522</v>
      </c>
      <c r="AQ31" s="971"/>
      <c r="AR31" s="971"/>
      <c r="AS31" s="971"/>
      <c r="AT31" s="971"/>
      <c r="AU31" s="971" t="s">
        <v>522</v>
      </c>
      <c r="AV31" s="971"/>
      <c r="AW31" s="971"/>
      <c r="AX31" s="971"/>
      <c r="AY31" s="971"/>
      <c r="AZ31" s="1041" t="s">
        <v>522</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45" customHeight="1" x14ac:dyDescent="0.15">
      <c r="A32" s="242">
        <v>5</v>
      </c>
      <c r="B32" s="1030" t="s">
        <v>412</v>
      </c>
      <c r="C32" s="1031"/>
      <c r="D32" s="1031"/>
      <c r="E32" s="1031"/>
      <c r="F32" s="1031"/>
      <c r="G32" s="1031"/>
      <c r="H32" s="1031"/>
      <c r="I32" s="1031"/>
      <c r="J32" s="1031"/>
      <c r="K32" s="1031"/>
      <c r="L32" s="1031"/>
      <c r="M32" s="1031"/>
      <c r="N32" s="1031"/>
      <c r="O32" s="1031"/>
      <c r="P32" s="1032"/>
      <c r="Q32" s="1038">
        <v>5982</v>
      </c>
      <c r="R32" s="1039"/>
      <c r="S32" s="1039"/>
      <c r="T32" s="1039"/>
      <c r="U32" s="1039"/>
      <c r="V32" s="1039">
        <v>5777</v>
      </c>
      <c r="W32" s="1039"/>
      <c r="X32" s="1039"/>
      <c r="Y32" s="1039"/>
      <c r="Z32" s="1039"/>
      <c r="AA32" s="1039">
        <v>206</v>
      </c>
      <c r="AB32" s="1039"/>
      <c r="AC32" s="1039"/>
      <c r="AD32" s="1039"/>
      <c r="AE32" s="1040"/>
      <c r="AF32" s="1035">
        <v>2517</v>
      </c>
      <c r="AG32" s="1036"/>
      <c r="AH32" s="1036"/>
      <c r="AI32" s="1036"/>
      <c r="AJ32" s="1037"/>
      <c r="AK32" s="980">
        <v>26</v>
      </c>
      <c r="AL32" s="971"/>
      <c r="AM32" s="971"/>
      <c r="AN32" s="971"/>
      <c r="AO32" s="971"/>
      <c r="AP32" s="971">
        <v>4701</v>
      </c>
      <c r="AQ32" s="971"/>
      <c r="AR32" s="971"/>
      <c r="AS32" s="971"/>
      <c r="AT32" s="971"/>
      <c r="AU32" s="971">
        <v>5</v>
      </c>
      <c r="AV32" s="971"/>
      <c r="AW32" s="971"/>
      <c r="AX32" s="971"/>
      <c r="AY32" s="971"/>
      <c r="AZ32" s="1041" t="s">
        <v>522</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45" customHeight="1" x14ac:dyDescent="0.15">
      <c r="A33" s="242">
        <v>6</v>
      </c>
      <c r="B33" s="1030" t="s">
        <v>414</v>
      </c>
      <c r="C33" s="1031"/>
      <c r="D33" s="1031"/>
      <c r="E33" s="1031"/>
      <c r="F33" s="1031"/>
      <c r="G33" s="1031"/>
      <c r="H33" s="1031"/>
      <c r="I33" s="1031"/>
      <c r="J33" s="1031"/>
      <c r="K33" s="1031"/>
      <c r="L33" s="1031"/>
      <c r="M33" s="1031"/>
      <c r="N33" s="1031"/>
      <c r="O33" s="1031"/>
      <c r="P33" s="1032"/>
      <c r="Q33" s="1038">
        <v>8669</v>
      </c>
      <c r="R33" s="1039"/>
      <c r="S33" s="1039"/>
      <c r="T33" s="1039"/>
      <c r="U33" s="1039"/>
      <c r="V33" s="1039">
        <v>8183</v>
      </c>
      <c r="W33" s="1039"/>
      <c r="X33" s="1039"/>
      <c r="Y33" s="1039"/>
      <c r="Z33" s="1039"/>
      <c r="AA33" s="1039">
        <v>486</v>
      </c>
      <c r="AB33" s="1039"/>
      <c r="AC33" s="1039"/>
      <c r="AD33" s="1039"/>
      <c r="AE33" s="1040"/>
      <c r="AF33" s="1035">
        <v>2588</v>
      </c>
      <c r="AG33" s="1036"/>
      <c r="AH33" s="1036"/>
      <c r="AI33" s="1036"/>
      <c r="AJ33" s="1037"/>
      <c r="AK33" s="980">
        <v>2398</v>
      </c>
      <c r="AL33" s="971"/>
      <c r="AM33" s="971"/>
      <c r="AN33" s="971"/>
      <c r="AO33" s="971"/>
      <c r="AP33" s="971">
        <v>36242</v>
      </c>
      <c r="AQ33" s="971"/>
      <c r="AR33" s="971"/>
      <c r="AS33" s="971"/>
      <c r="AT33" s="971"/>
      <c r="AU33" s="971">
        <v>17251</v>
      </c>
      <c r="AV33" s="971"/>
      <c r="AW33" s="971"/>
      <c r="AX33" s="971"/>
      <c r="AY33" s="971"/>
      <c r="AZ33" s="1041" t="s">
        <v>522</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45" customHeight="1" x14ac:dyDescent="0.15">
      <c r="A34" s="242">
        <v>7</v>
      </c>
      <c r="B34" s="1030" t="s">
        <v>415</v>
      </c>
      <c r="C34" s="1031"/>
      <c r="D34" s="1031"/>
      <c r="E34" s="1031"/>
      <c r="F34" s="1031"/>
      <c r="G34" s="1031"/>
      <c r="H34" s="1031"/>
      <c r="I34" s="1031"/>
      <c r="J34" s="1031"/>
      <c r="K34" s="1031"/>
      <c r="L34" s="1031"/>
      <c r="M34" s="1031"/>
      <c r="N34" s="1031"/>
      <c r="O34" s="1031"/>
      <c r="P34" s="1032"/>
      <c r="Q34" s="1038">
        <v>36712</v>
      </c>
      <c r="R34" s="1039"/>
      <c r="S34" s="1039"/>
      <c r="T34" s="1039"/>
      <c r="U34" s="1039"/>
      <c r="V34" s="1039">
        <v>34317</v>
      </c>
      <c r="W34" s="1039"/>
      <c r="X34" s="1039"/>
      <c r="Y34" s="1039"/>
      <c r="Z34" s="1039"/>
      <c r="AA34" s="1039">
        <v>2395</v>
      </c>
      <c r="AB34" s="1039"/>
      <c r="AC34" s="1039"/>
      <c r="AD34" s="1039"/>
      <c r="AE34" s="1040"/>
      <c r="AF34" s="1035">
        <v>12994</v>
      </c>
      <c r="AG34" s="1036"/>
      <c r="AH34" s="1036"/>
      <c r="AI34" s="1036"/>
      <c r="AJ34" s="1037"/>
      <c r="AK34" s="980">
        <v>2934</v>
      </c>
      <c r="AL34" s="971"/>
      <c r="AM34" s="971"/>
      <c r="AN34" s="971"/>
      <c r="AO34" s="971"/>
      <c r="AP34" s="971">
        <v>9942</v>
      </c>
      <c r="AQ34" s="971"/>
      <c r="AR34" s="971"/>
      <c r="AS34" s="971"/>
      <c r="AT34" s="971"/>
      <c r="AU34" s="971">
        <v>6234</v>
      </c>
      <c r="AV34" s="971"/>
      <c r="AW34" s="971"/>
      <c r="AX34" s="971"/>
      <c r="AY34" s="971"/>
      <c r="AZ34" s="1041" t="s">
        <v>522</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45" customHeight="1" x14ac:dyDescent="0.15">
      <c r="A35" s="242">
        <v>8</v>
      </c>
      <c r="B35" s="1030" t="s">
        <v>416</v>
      </c>
      <c r="C35" s="1031"/>
      <c r="D35" s="1031"/>
      <c r="E35" s="1031"/>
      <c r="F35" s="1031"/>
      <c r="G35" s="1031"/>
      <c r="H35" s="1031"/>
      <c r="I35" s="1031"/>
      <c r="J35" s="1031"/>
      <c r="K35" s="1031"/>
      <c r="L35" s="1031"/>
      <c r="M35" s="1031"/>
      <c r="N35" s="1031"/>
      <c r="O35" s="1031"/>
      <c r="P35" s="1032"/>
      <c r="Q35" s="1038">
        <v>1722</v>
      </c>
      <c r="R35" s="1039"/>
      <c r="S35" s="1039"/>
      <c r="T35" s="1039"/>
      <c r="U35" s="1039"/>
      <c r="V35" s="1039">
        <v>1663</v>
      </c>
      <c r="W35" s="1039"/>
      <c r="X35" s="1039"/>
      <c r="Y35" s="1039"/>
      <c r="Z35" s="1039"/>
      <c r="AA35" s="1039">
        <v>59</v>
      </c>
      <c r="AB35" s="1039"/>
      <c r="AC35" s="1039"/>
      <c r="AD35" s="1039"/>
      <c r="AE35" s="1040"/>
      <c r="AF35" s="1035">
        <v>59</v>
      </c>
      <c r="AG35" s="1036"/>
      <c r="AH35" s="1036"/>
      <c r="AI35" s="1036"/>
      <c r="AJ35" s="1037"/>
      <c r="AK35" s="980">
        <v>885</v>
      </c>
      <c r="AL35" s="971"/>
      <c r="AM35" s="971"/>
      <c r="AN35" s="971"/>
      <c r="AO35" s="971"/>
      <c r="AP35" s="971">
        <v>1989</v>
      </c>
      <c r="AQ35" s="971"/>
      <c r="AR35" s="971"/>
      <c r="AS35" s="971"/>
      <c r="AT35" s="971"/>
      <c r="AU35" s="971">
        <v>1224</v>
      </c>
      <c r="AV35" s="971"/>
      <c r="AW35" s="971"/>
      <c r="AX35" s="971"/>
      <c r="AY35" s="971"/>
      <c r="AZ35" s="1041" t="s">
        <v>522</v>
      </c>
      <c r="BA35" s="1041"/>
      <c r="BB35" s="1041"/>
      <c r="BC35" s="1041"/>
      <c r="BD35" s="1041"/>
      <c r="BE35" s="972" t="s">
        <v>417</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4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4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4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4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4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4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4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4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4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4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4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4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4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4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4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4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4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4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4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4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4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4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4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4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4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4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4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45" customHeight="1" thickBot="1" x14ac:dyDescent="0.2">
      <c r="A63" s="240" t="s">
        <v>394</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21656</v>
      </c>
      <c r="AG63" s="959"/>
      <c r="AH63" s="959"/>
      <c r="AI63" s="959"/>
      <c r="AJ63" s="1022"/>
      <c r="AK63" s="1023"/>
      <c r="AL63" s="963"/>
      <c r="AM63" s="963"/>
      <c r="AN63" s="963"/>
      <c r="AO63" s="963"/>
      <c r="AP63" s="959">
        <v>52874</v>
      </c>
      <c r="AQ63" s="959"/>
      <c r="AR63" s="959"/>
      <c r="AS63" s="959"/>
      <c r="AT63" s="959"/>
      <c r="AU63" s="959">
        <v>24713</v>
      </c>
      <c r="AV63" s="959"/>
      <c r="AW63" s="959"/>
      <c r="AX63" s="959"/>
      <c r="AY63" s="959"/>
      <c r="AZ63" s="1017"/>
      <c r="BA63" s="1017"/>
      <c r="BB63" s="1017"/>
      <c r="BC63" s="1017"/>
      <c r="BD63" s="1017"/>
      <c r="BE63" s="960"/>
      <c r="BF63" s="960"/>
      <c r="BG63" s="960"/>
      <c r="BH63" s="960"/>
      <c r="BI63" s="961"/>
      <c r="BJ63" s="1018" t="s">
        <v>410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4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4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4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401</v>
      </c>
      <c r="AB66" s="1002"/>
      <c r="AC66" s="1002"/>
      <c r="AD66" s="1002"/>
      <c r="AE66" s="1003"/>
      <c r="AF66" s="1007" t="s">
        <v>402</v>
      </c>
      <c r="AG66" s="1008"/>
      <c r="AH66" s="1008"/>
      <c r="AI66" s="1008"/>
      <c r="AJ66" s="1009"/>
      <c r="AK66" s="1001" t="s">
        <v>403</v>
      </c>
      <c r="AL66" s="996"/>
      <c r="AM66" s="996"/>
      <c r="AN66" s="996"/>
      <c r="AO66" s="997"/>
      <c r="AP66" s="1001" t="s">
        <v>424</v>
      </c>
      <c r="AQ66" s="1002"/>
      <c r="AR66" s="1002"/>
      <c r="AS66" s="1002"/>
      <c r="AT66" s="1003"/>
      <c r="AU66" s="1001" t="s">
        <v>425</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4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45" customHeight="1" thickTop="1" x14ac:dyDescent="0.15">
      <c r="A68" s="236">
        <v>1</v>
      </c>
      <c r="B68" s="985" t="s">
        <v>593</v>
      </c>
      <c r="C68" s="986"/>
      <c r="D68" s="986"/>
      <c r="E68" s="986"/>
      <c r="F68" s="986"/>
      <c r="G68" s="986"/>
      <c r="H68" s="986"/>
      <c r="I68" s="986"/>
      <c r="J68" s="986"/>
      <c r="K68" s="986"/>
      <c r="L68" s="986"/>
      <c r="M68" s="986"/>
      <c r="N68" s="986"/>
      <c r="O68" s="986"/>
      <c r="P68" s="987"/>
      <c r="Q68" s="988">
        <v>9179</v>
      </c>
      <c r="R68" s="982"/>
      <c r="S68" s="982"/>
      <c r="T68" s="982"/>
      <c r="U68" s="982"/>
      <c r="V68" s="982">
        <v>8931</v>
      </c>
      <c r="W68" s="982"/>
      <c r="X68" s="982"/>
      <c r="Y68" s="982"/>
      <c r="Z68" s="982"/>
      <c r="AA68" s="982">
        <v>248</v>
      </c>
      <c r="AB68" s="982"/>
      <c r="AC68" s="982"/>
      <c r="AD68" s="982"/>
      <c r="AE68" s="982"/>
      <c r="AF68" s="982">
        <v>248</v>
      </c>
      <c r="AG68" s="982"/>
      <c r="AH68" s="982"/>
      <c r="AI68" s="982"/>
      <c r="AJ68" s="982"/>
      <c r="AK68" s="982" t="s">
        <v>522</v>
      </c>
      <c r="AL68" s="982"/>
      <c r="AM68" s="982"/>
      <c r="AN68" s="982"/>
      <c r="AO68" s="982"/>
      <c r="AP68" s="982" t="s">
        <v>522</v>
      </c>
      <c r="AQ68" s="982"/>
      <c r="AR68" s="982"/>
      <c r="AS68" s="982"/>
      <c r="AT68" s="982"/>
      <c r="AU68" s="982" t="s">
        <v>522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45" customHeight="1" x14ac:dyDescent="0.15">
      <c r="A69" s="238">
        <v>2</v>
      </c>
      <c r="B69" s="974" t="s">
        <v>594</v>
      </c>
      <c r="C69" s="975"/>
      <c r="D69" s="975"/>
      <c r="E69" s="975"/>
      <c r="F69" s="975"/>
      <c r="G69" s="975"/>
      <c r="H69" s="975"/>
      <c r="I69" s="975"/>
      <c r="J69" s="975"/>
      <c r="K69" s="975"/>
      <c r="L69" s="975"/>
      <c r="M69" s="975"/>
      <c r="N69" s="975"/>
      <c r="O69" s="975"/>
      <c r="P69" s="976"/>
      <c r="Q69" s="977">
        <v>55719</v>
      </c>
      <c r="R69" s="971"/>
      <c r="S69" s="971"/>
      <c r="T69" s="971"/>
      <c r="U69" s="971"/>
      <c r="V69" s="971">
        <v>54217</v>
      </c>
      <c r="W69" s="971"/>
      <c r="X69" s="971"/>
      <c r="Y69" s="971"/>
      <c r="Z69" s="971"/>
      <c r="AA69" s="971">
        <v>1502</v>
      </c>
      <c r="AB69" s="971"/>
      <c r="AC69" s="971"/>
      <c r="AD69" s="971"/>
      <c r="AE69" s="971"/>
      <c r="AF69" s="971">
        <v>1502</v>
      </c>
      <c r="AG69" s="971"/>
      <c r="AH69" s="971"/>
      <c r="AI69" s="971"/>
      <c r="AJ69" s="971"/>
      <c r="AK69" s="971">
        <v>8177</v>
      </c>
      <c r="AL69" s="971"/>
      <c r="AM69" s="971"/>
      <c r="AN69" s="971"/>
      <c r="AO69" s="971"/>
      <c r="AP69" s="971" t="s">
        <v>522</v>
      </c>
      <c r="AQ69" s="971"/>
      <c r="AR69" s="971"/>
      <c r="AS69" s="971"/>
      <c r="AT69" s="971"/>
      <c r="AU69" s="971" t="s">
        <v>522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45" customHeight="1" x14ac:dyDescent="0.15">
      <c r="A70" s="238">
        <v>3</v>
      </c>
      <c r="B70" s="974" t="s">
        <v>595</v>
      </c>
      <c r="C70" s="975"/>
      <c r="D70" s="975"/>
      <c r="E70" s="975"/>
      <c r="F70" s="975"/>
      <c r="G70" s="975"/>
      <c r="H70" s="975"/>
      <c r="I70" s="975"/>
      <c r="J70" s="975"/>
      <c r="K70" s="975"/>
      <c r="L70" s="975"/>
      <c r="M70" s="975"/>
      <c r="N70" s="975"/>
      <c r="O70" s="975"/>
      <c r="P70" s="976"/>
      <c r="Q70" s="977">
        <v>2273</v>
      </c>
      <c r="R70" s="971"/>
      <c r="S70" s="971"/>
      <c r="T70" s="971"/>
      <c r="U70" s="971"/>
      <c r="V70" s="971">
        <v>2162</v>
      </c>
      <c r="W70" s="971"/>
      <c r="X70" s="971"/>
      <c r="Y70" s="971"/>
      <c r="Z70" s="971"/>
      <c r="AA70" s="971">
        <v>111</v>
      </c>
      <c r="AB70" s="971"/>
      <c r="AC70" s="971"/>
      <c r="AD70" s="971"/>
      <c r="AE70" s="971"/>
      <c r="AF70" s="971">
        <v>111</v>
      </c>
      <c r="AG70" s="971"/>
      <c r="AH70" s="971"/>
      <c r="AI70" s="971"/>
      <c r="AJ70" s="971"/>
      <c r="AK70" s="971" t="s">
        <v>522</v>
      </c>
      <c r="AL70" s="971"/>
      <c r="AM70" s="971"/>
      <c r="AN70" s="971"/>
      <c r="AO70" s="971"/>
      <c r="AP70" s="971" t="s">
        <v>522</v>
      </c>
      <c r="AQ70" s="971"/>
      <c r="AR70" s="971"/>
      <c r="AS70" s="971"/>
      <c r="AT70" s="971"/>
      <c r="AU70" s="971" t="s">
        <v>522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45" customHeight="1" x14ac:dyDescent="0.15">
      <c r="A71" s="238">
        <v>4</v>
      </c>
      <c r="B71" s="974" t="s">
        <v>596</v>
      </c>
      <c r="C71" s="975"/>
      <c r="D71" s="975"/>
      <c r="E71" s="975"/>
      <c r="F71" s="975"/>
      <c r="G71" s="975"/>
      <c r="H71" s="975"/>
      <c r="I71" s="975"/>
      <c r="J71" s="975"/>
      <c r="K71" s="975"/>
      <c r="L71" s="975"/>
      <c r="M71" s="975"/>
      <c r="N71" s="975"/>
      <c r="O71" s="975"/>
      <c r="P71" s="976"/>
      <c r="Q71" s="977">
        <v>983883</v>
      </c>
      <c r="R71" s="971"/>
      <c r="S71" s="971"/>
      <c r="T71" s="971"/>
      <c r="U71" s="971"/>
      <c r="V71" s="971">
        <v>942967</v>
      </c>
      <c r="W71" s="971"/>
      <c r="X71" s="971"/>
      <c r="Y71" s="971"/>
      <c r="Z71" s="971"/>
      <c r="AA71" s="971">
        <v>40916</v>
      </c>
      <c r="AB71" s="971"/>
      <c r="AC71" s="971"/>
      <c r="AD71" s="971"/>
      <c r="AE71" s="971"/>
      <c r="AF71" s="971">
        <v>40916</v>
      </c>
      <c r="AG71" s="971"/>
      <c r="AH71" s="971"/>
      <c r="AI71" s="971"/>
      <c r="AJ71" s="971"/>
      <c r="AK71" s="971">
        <v>1</v>
      </c>
      <c r="AL71" s="971"/>
      <c r="AM71" s="971"/>
      <c r="AN71" s="971"/>
      <c r="AO71" s="971"/>
      <c r="AP71" s="971" t="s">
        <v>522</v>
      </c>
      <c r="AQ71" s="971"/>
      <c r="AR71" s="971"/>
      <c r="AS71" s="971"/>
      <c r="AT71" s="971"/>
      <c r="AU71" s="971" t="s">
        <v>522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4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4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4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4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4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4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4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4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4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4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4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4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4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4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4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4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45" customHeight="1" thickBot="1" x14ac:dyDescent="0.2">
      <c r="A88" s="240" t="s">
        <v>394</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42777</v>
      </c>
      <c r="AG88" s="959"/>
      <c r="AH88" s="959"/>
      <c r="AI88" s="959"/>
      <c r="AJ88" s="959"/>
      <c r="AK88" s="963"/>
      <c r="AL88" s="963"/>
      <c r="AM88" s="963"/>
      <c r="AN88" s="963"/>
      <c r="AO88" s="963"/>
      <c r="AP88" s="959" t="s">
        <v>522</v>
      </c>
      <c r="AQ88" s="959"/>
      <c r="AR88" s="959"/>
      <c r="AS88" s="959"/>
      <c r="AT88" s="959"/>
      <c r="AU88" s="959" t="s">
        <v>522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4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4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4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4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4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4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4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4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4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4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4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4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4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4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3527</v>
      </c>
      <c r="CS102" s="953"/>
      <c r="CT102" s="953"/>
      <c r="CU102" s="953"/>
      <c r="CV102" s="954"/>
      <c r="CW102" s="952">
        <v>610</v>
      </c>
      <c r="CX102" s="953"/>
      <c r="CY102" s="953"/>
      <c r="CZ102" s="953"/>
      <c r="DA102" s="954"/>
      <c r="DB102" s="952">
        <v>112</v>
      </c>
      <c r="DC102" s="953"/>
      <c r="DD102" s="953"/>
      <c r="DE102" s="953"/>
      <c r="DF102" s="954"/>
      <c r="DG102" s="952" t="s">
        <v>522</v>
      </c>
      <c r="DH102" s="953"/>
      <c r="DI102" s="953"/>
      <c r="DJ102" s="953"/>
      <c r="DK102" s="954"/>
      <c r="DL102" s="952" t="s">
        <v>522</v>
      </c>
      <c r="DM102" s="953"/>
      <c r="DN102" s="953"/>
      <c r="DO102" s="953"/>
      <c r="DP102" s="954"/>
      <c r="DQ102" s="952" t="s">
        <v>522</v>
      </c>
      <c r="DR102" s="953"/>
      <c r="DS102" s="953"/>
      <c r="DT102" s="953"/>
      <c r="DU102" s="954"/>
      <c r="DV102" s="937"/>
      <c r="DW102" s="938"/>
      <c r="DX102" s="938"/>
      <c r="DY102" s="938"/>
      <c r="DZ102" s="939"/>
      <c r="EA102" s="230"/>
    </row>
    <row r="103" spans="1:131" ht="26.4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4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4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4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4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311</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311</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311</v>
      </c>
      <c r="DR109" s="896"/>
      <c r="DS109" s="896"/>
      <c r="DT109" s="896"/>
      <c r="DU109" s="897"/>
      <c r="DV109" s="898" t="s">
        <v>437</v>
      </c>
      <c r="DW109" s="896"/>
      <c r="DX109" s="896"/>
      <c r="DY109" s="896"/>
      <c r="DZ109" s="929"/>
    </row>
    <row r="110" spans="1:131" s="230" customFormat="1" ht="26.4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8881508</v>
      </c>
      <c r="AB110" s="889"/>
      <c r="AC110" s="889"/>
      <c r="AD110" s="889"/>
      <c r="AE110" s="890"/>
      <c r="AF110" s="891">
        <v>9024971</v>
      </c>
      <c r="AG110" s="889"/>
      <c r="AH110" s="889"/>
      <c r="AI110" s="889"/>
      <c r="AJ110" s="890"/>
      <c r="AK110" s="891">
        <v>9674411</v>
      </c>
      <c r="AL110" s="889"/>
      <c r="AM110" s="889"/>
      <c r="AN110" s="889"/>
      <c r="AO110" s="890"/>
      <c r="AP110" s="892">
        <v>14.4</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100598525</v>
      </c>
      <c r="BR110" s="842"/>
      <c r="BS110" s="842"/>
      <c r="BT110" s="842"/>
      <c r="BU110" s="842"/>
      <c r="BV110" s="842">
        <v>102322887</v>
      </c>
      <c r="BW110" s="842"/>
      <c r="BX110" s="842"/>
      <c r="BY110" s="842"/>
      <c r="BZ110" s="842"/>
      <c r="CA110" s="842">
        <v>99433007</v>
      </c>
      <c r="CB110" s="842"/>
      <c r="CC110" s="842"/>
      <c r="CD110" s="842"/>
      <c r="CE110" s="842"/>
      <c r="CF110" s="866">
        <v>147.9</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3900840</v>
      </c>
      <c r="DH110" s="842"/>
      <c r="DI110" s="842"/>
      <c r="DJ110" s="842"/>
      <c r="DK110" s="842"/>
      <c r="DL110" s="842">
        <v>4402381</v>
      </c>
      <c r="DM110" s="842"/>
      <c r="DN110" s="842"/>
      <c r="DO110" s="842"/>
      <c r="DP110" s="842"/>
      <c r="DQ110" s="842">
        <v>3757468</v>
      </c>
      <c r="DR110" s="842"/>
      <c r="DS110" s="842"/>
      <c r="DT110" s="842"/>
      <c r="DU110" s="842"/>
      <c r="DV110" s="843">
        <v>5.6</v>
      </c>
      <c r="DW110" s="843"/>
      <c r="DX110" s="843"/>
      <c r="DY110" s="843"/>
      <c r="DZ110" s="844"/>
    </row>
    <row r="111" spans="1:131" s="230" customFormat="1" ht="26.4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410</v>
      </c>
      <c r="AB111" s="919"/>
      <c r="AC111" s="919"/>
      <c r="AD111" s="919"/>
      <c r="AE111" s="920"/>
      <c r="AF111" s="921" t="s">
        <v>410</v>
      </c>
      <c r="AG111" s="919"/>
      <c r="AH111" s="919"/>
      <c r="AI111" s="919"/>
      <c r="AJ111" s="920"/>
      <c r="AK111" s="921" t="s">
        <v>410</v>
      </c>
      <c r="AL111" s="919"/>
      <c r="AM111" s="919"/>
      <c r="AN111" s="919"/>
      <c r="AO111" s="920"/>
      <c r="AP111" s="922" t="s">
        <v>410</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5952573</v>
      </c>
      <c r="BR111" s="817"/>
      <c r="BS111" s="817"/>
      <c r="BT111" s="817"/>
      <c r="BU111" s="817"/>
      <c r="BV111" s="817">
        <v>6309319</v>
      </c>
      <c r="BW111" s="817"/>
      <c r="BX111" s="817"/>
      <c r="BY111" s="817"/>
      <c r="BZ111" s="817"/>
      <c r="CA111" s="817">
        <v>5591908</v>
      </c>
      <c r="CB111" s="817"/>
      <c r="CC111" s="817"/>
      <c r="CD111" s="817"/>
      <c r="CE111" s="817"/>
      <c r="CF111" s="875">
        <v>8.3000000000000007</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132</v>
      </c>
      <c r="DM111" s="817"/>
      <c r="DN111" s="817"/>
      <c r="DO111" s="817"/>
      <c r="DP111" s="817"/>
      <c r="DQ111" s="817" t="s">
        <v>132</v>
      </c>
      <c r="DR111" s="817"/>
      <c r="DS111" s="817"/>
      <c r="DT111" s="817"/>
      <c r="DU111" s="817"/>
      <c r="DV111" s="794" t="s">
        <v>132</v>
      </c>
      <c r="DW111" s="794"/>
      <c r="DX111" s="794"/>
      <c r="DY111" s="794"/>
      <c r="DZ111" s="795"/>
    </row>
    <row r="112" spans="1:131" s="230" customFormat="1" ht="26.4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449</v>
      </c>
      <c r="AG112" s="780"/>
      <c r="AH112" s="780"/>
      <c r="AI112" s="780"/>
      <c r="AJ112" s="781"/>
      <c r="AK112" s="782" t="s">
        <v>132</v>
      </c>
      <c r="AL112" s="780"/>
      <c r="AM112" s="780"/>
      <c r="AN112" s="780"/>
      <c r="AO112" s="781"/>
      <c r="AP112" s="824" t="s">
        <v>132</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29253908</v>
      </c>
      <c r="BR112" s="817"/>
      <c r="BS112" s="817"/>
      <c r="BT112" s="817"/>
      <c r="BU112" s="817"/>
      <c r="BV112" s="817">
        <v>26050188</v>
      </c>
      <c r="BW112" s="817"/>
      <c r="BX112" s="817"/>
      <c r="BY112" s="817"/>
      <c r="BZ112" s="817"/>
      <c r="CA112" s="817">
        <v>24350677</v>
      </c>
      <c r="CB112" s="817"/>
      <c r="CC112" s="817"/>
      <c r="CD112" s="817"/>
      <c r="CE112" s="817"/>
      <c r="CF112" s="875">
        <v>36.200000000000003</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132</v>
      </c>
      <c r="DM112" s="817"/>
      <c r="DN112" s="817"/>
      <c r="DO112" s="817"/>
      <c r="DP112" s="817"/>
      <c r="DQ112" s="817" t="s">
        <v>132</v>
      </c>
      <c r="DR112" s="817"/>
      <c r="DS112" s="817"/>
      <c r="DT112" s="817"/>
      <c r="DU112" s="817"/>
      <c r="DV112" s="794" t="s">
        <v>132</v>
      </c>
      <c r="DW112" s="794"/>
      <c r="DX112" s="794"/>
      <c r="DY112" s="794"/>
      <c r="DZ112" s="795"/>
    </row>
    <row r="113" spans="1:130" s="230" customFormat="1" ht="26.4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3325798</v>
      </c>
      <c r="AB113" s="919"/>
      <c r="AC113" s="919"/>
      <c r="AD113" s="919"/>
      <c r="AE113" s="920"/>
      <c r="AF113" s="921">
        <v>3256850</v>
      </c>
      <c r="AG113" s="919"/>
      <c r="AH113" s="919"/>
      <c r="AI113" s="919"/>
      <c r="AJ113" s="920"/>
      <c r="AK113" s="921">
        <v>3225579</v>
      </c>
      <c r="AL113" s="919"/>
      <c r="AM113" s="919"/>
      <c r="AN113" s="919"/>
      <c r="AO113" s="920"/>
      <c r="AP113" s="922">
        <v>4.8</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t="s">
        <v>454</v>
      </c>
      <c r="BR113" s="817"/>
      <c r="BS113" s="817"/>
      <c r="BT113" s="817"/>
      <c r="BU113" s="817"/>
      <c r="BV113" s="817" t="s">
        <v>132</v>
      </c>
      <c r="BW113" s="817"/>
      <c r="BX113" s="817"/>
      <c r="BY113" s="817"/>
      <c r="BZ113" s="817"/>
      <c r="CA113" s="817" t="s">
        <v>132</v>
      </c>
      <c r="CB113" s="817"/>
      <c r="CC113" s="817"/>
      <c r="CD113" s="817"/>
      <c r="CE113" s="817"/>
      <c r="CF113" s="875" t="s">
        <v>449</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1673538</v>
      </c>
      <c r="DH113" s="780"/>
      <c r="DI113" s="780"/>
      <c r="DJ113" s="780"/>
      <c r="DK113" s="781"/>
      <c r="DL113" s="782">
        <v>1528692</v>
      </c>
      <c r="DM113" s="780"/>
      <c r="DN113" s="780"/>
      <c r="DO113" s="780"/>
      <c r="DP113" s="781"/>
      <c r="DQ113" s="782">
        <v>1381805</v>
      </c>
      <c r="DR113" s="780"/>
      <c r="DS113" s="780"/>
      <c r="DT113" s="780"/>
      <c r="DU113" s="781"/>
      <c r="DV113" s="824">
        <v>2.1</v>
      </c>
      <c r="DW113" s="825"/>
      <c r="DX113" s="825"/>
      <c r="DY113" s="825"/>
      <c r="DZ113" s="826"/>
    </row>
    <row r="114" spans="1:130" s="230" customFormat="1" ht="26.4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132</v>
      </c>
      <c r="AB114" s="780"/>
      <c r="AC114" s="780"/>
      <c r="AD114" s="780"/>
      <c r="AE114" s="781"/>
      <c r="AF114" s="782" t="s">
        <v>132</v>
      </c>
      <c r="AG114" s="780"/>
      <c r="AH114" s="780"/>
      <c r="AI114" s="780"/>
      <c r="AJ114" s="781"/>
      <c r="AK114" s="782" t="s">
        <v>457</v>
      </c>
      <c r="AL114" s="780"/>
      <c r="AM114" s="780"/>
      <c r="AN114" s="780"/>
      <c r="AO114" s="781"/>
      <c r="AP114" s="824" t="s">
        <v>132</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12600172</v>
      </c>
      <c r="BR114" s="817"/>
      <c r="BS114" s="817"/>
      <c r="BT114" s="817"/>
      <c r="BU114" s="817"/>
      <c r="BV114" s="817">
        <v>12659219</v>
      </c>
      <c r="BW114" s="817"/>
      <c r="BX114" s="817"/>
      <c r="BY114" s="817"/>
      <c r="BZ114" s="817"/>
      <c r="CA114" s="817">
        <v>12704265</v>
      </c>
      <c r="CB114" s="817"/>
      <c r="CC114" s="817"/>
      <c r="CD114" s="817"/>
      <c r="CE114" s="817"/>
      <c r="CF114" s="875">
        <v>18.899999999999999</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410</v>
      </c>
      <c r="DH114" s="780"/>
      <c r="DI114" s="780"/>
      <c r="DJ114" s="780"/>
      <c r="DK114" s="781"/>
      <c r="DL114" s="782" t="s">
        <v>132</v>
      </c>
      <c r="DM114" s="780"/>
      <c r="DN114" s="780"/>
      <c r="DO114" s="780"/>
      <c r="DP114" s="781"/>
      <c r="DQ114" s="782" t="s">
        <v>132</v>
      </c>
      <c r="DR114" s="780"/>
      <c r="DS114" s="780"/>
      <c r="DT114" s="780"/>
      <c r="DU114" s="781"/>
      <c r="DV114" s="824" t="s">
        <v>132</v>
      </c>
      <c r="DW114" s="825"/>
      <c r="DX114" s="825"/>
      <c r="DY114" s="825"/>
      <c r="DZ114" s="826"/>
    </row>
    <row r="115" spans="1:130" s="230" customFormat="1" ht="26.4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638509</v>
      </c>
      <c r="AB115" s="919"/>
      <c r="AC115" s="919"/>
      <c r="AD115" s="919"/>
      <c r="AE115" s="920"/>
      <c r="AF115" s="921">
        <v>721664</v>
      </c>
      <c r="AG115" s="919"/>
      <c r="AH115" s="919"/>
      <c r="AI115" s="919"/>
      <c r="AJ115" s="920"/>
      <c r="AK115" s="921">
        <v>667286</v>
      </c>
      <c r="AL115" s="919"/>
      <c r="AM115" s="919"/>
      <c r="AN115" s="919"/>
      <c r="AO115" s="920"/>
      <c r="AP115" s="922">
        <v>1</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v>9656</v>
      </c>
      <c r="BR115" s="817"/>
      <c r="BS115" s="817"/>
      <c r="BT115" s="817"/>
      <c r="BU115" s="817"/>
      <c r="BV115" s="817">
        <v>31319</v>
      </c>
      <c r="BW115" s="817"/>
      <c r="BX115" s="817"/>
      <c r="BY115" s="817"/>
      <c r="BZ115" s="817"/>
      <c r="CA115" s="817">
        <v>7608</v>
      </c>
      <c r="CB115" s="817"/>
      <c r="CC115" s="817"/>
      <c r="CD115" s="817"/>
      <c r="CE115" s="817"/>
      <c r="CF115" s="875">
        <v>0</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111470</v>
      </c>
      <c r="DH115" s="780"/>
      <c r="DI115" s="780"/>
      <c r="DJ115" s="780"/>
      <c r="DK115" s="781"/>
      <c r="DL115" s="782">
        <v>111570</v>
      </c>
      <c r="DM115" s="780"/>
      <c r="DN115" s="780"/>
      <c r="DO115" s="780"/>
      <c r="DP115" s="781"/>
      <c r="DQ115" s="782" t="s">
        <v>132</v>
      </c>
      <c r="DR115" s="780"/>
      <c r="DS115" s="780"/>
      <c r="DT115" s="780"/>
      <c r="DU115" s="781"/>
      <c r="DV115" s="824" t="s">
        <v>463</v>
      </c>
      <c r="DW115" s="825"/>
      <c r="DX115" s="825"/>
      <c r="DY115" s="825"/>
      <c r="DZ115" s="826"/>
    </row>
    <row r="116" spans="1:130" s="230" customFormat="1" ht="26.4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132</v>
      </c>
      <c r="AB116" s="780"/>
      <c r="AC116" s="780"/>
      <c r="AD116" s="780"/>
      <c r="AE116" s="781"/>
      <c r="AF116" s="782" t="s">
        <v>132</v>
      </c>
      <c r="AG116" s="780"/>
      <c r="AH116" s="780"/>
      <c r="AI116" s="780"/>
      <c r="AJ116" s="781"/>
      <c r="AK116" s="782" t="s">
        <v>463</v>
      </c>
      <c r="AL116" s="780"/>
      <c r="AM116" s="780"/>
      <c r="AN116" s="780"/>
      <c r="AO116" s="781"/>
      <c r="AP116" s="824" t="s">
        <v>132</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132</v>
      </c>
      <c r="BW116" s="817"/>
      <c r="BX116" s="817"/>
      <c r="BY116" s="817"/>
      <c r="BZ116" s="817"/>
      <c r="CA116" s="817" t="s">
        <v>132</v>
      </c>
      <c r="CB116" s="817"/>
      <c r="CC116" s="817"/>
      <c r="CD116" s="817"/>
      <c r="CE116" s="817"/>
      <c r="CF116" s="875" t="s">
        <v>132</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265558</v>
      </c>
      <c r="DH116" s="780"/>
      <c r="DI116" s="780"/>
      <c r="DJ116" s="780"/>
      <c r="DK116" s="781"/>
      <c r="DL116" s="782">
        <v>264865</v>
      </c>
      <c r="DM116" s="780"/>
      <c r="DN116" s="780"/>
      <c r="DO116" s="780"/>
      <c r="DP116" s="781"/>
      <c r="DQ116" s="782">
        <v>451358</v>
      </c>
      <c r="DR116" s="780"/>
      <c r="DS116" s="780"/>
      <c r="DT116" s="780"/>
      <c r="DU116" s="781"/>
      <c r="DV116" s="824">
        <v>0.7</v>
      </c>
      <c r="DW116" s="825"/>
      <c r="DX116" s="825"/>
      <c r="DY116" s="825"/>
      <c r="DZ116" s="826"/>
    </row>
    <row r="117" spans="1:130" s="230" customFormat="1" ht="26.4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12845815</v>
      </c>
      <c r="AB117" s="903"/>
      <c r="AC117" s="903"/>
      <c r="AD117" s="903"/>
      <c r="AE117" s="904"/>
      <c r="AF117" s="905">
        <v>13003485</v>
      </c>
      <c r="AG117" s="903"/>
      <c r="AH117" s="903"/>
      <c r="AI117" s="903"/>
      <c r="AJ117" s="904"/>
      <c r="AK117" s="905">
        <v>13567276</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132</v>
      </c>
      <c r="BR117" s="817"/>
      <c r="BS117" s="817"/>
      <c r="BT117" s="817"/>
      <c r="BU117" s="817"/>
      <c r="BV117" s="817" t="s">
        <v>410</v>
      </c>
      <c r="BW117" s="817"/>
      <c r="BX117" s="817"/>
      <c r="BY117" s="817"/>
      <c r="BZ117" s="817"/>
      <c r="CA117" s="817" t="s">
        <v>132</v>
      </c>
      <c r="CB117" s="817"/>
      <c r="CC117" s="817"/>
      <c r="CD117" s="817"/>
      <c r="CE117" s="817"/>
      <c r="CF117" s="875" t="s">
        <v>449</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1167</v>
      </c>
      <c r="DH117" s="780"/>
      <c r="DI117" s="780"/>
      <c r="DJ117" s="780"/>
      <c r="DK117" s="781"/>
      <c r="DL117" s="782">
        <v>1811</v>
      </c>
      <c r="DM117" s="780"/>
      <c r="DN117" s="780"/>
      <c r="DO117" s="780"/>
      <c r="DP117" s="781"/>
      <c r="DQ117" s="782">
        <v>1277</v>
      </c>
      <c r="DR117" s="780"/>
      <c r="DS117" s="780"/>
      <c r="DT117" s="780"/>
      <c r="DU117" s="781"/>
      <c r="DV117" s="824">
        <v>0</v>
      </c>
      <c r="DW117" s="825"/>
      <c r="DX117" s="825"/>
      <c r="DY117" s="825"/>
      <c r="DZ117" s="826"/>
    </row>
    <row r="118" spans="1:130" s="230" customFormat="1" ht="26.4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311</v>
      </c>
      <c r="AL118" s="896"/>
      <c r="AM118" s="896"/>
      <c r="AN118" s="896"/>
      <c r="AO118" s="897"/>
      <c r="AP118" s="899" t="s">
        <v>437</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132</v>
      </c>
      <c r="BW118" s="845"/>
      <c r="BX118" s="845"/>
      <c r="BY118" s="845"/>
      <c r="BZ118" s="845"/>
      <c r="CA118" s="845" t="s">
        <v>132</v>
      </c>
      <c r="CB118" s="845"/>
      <c r="CC118" s="845"/>
      <c r="CD118" s="845"/>
      <c r="CE118" s="845"/>
      <c r="CF118" s="875" t="s">
        <v>132</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132</v>
      </c>
      <c r="DM118" s="780"/>
      <c r="DN118" s="780"/>
      <c r="DO118" s="780"/>
      <c r="DP118" s="781"/>
      <c r="DQ118" s="782" t="s">
        <v>132</v>
      </c>
      <c r="DR118" s="780"/>
      <c r="DS118" s="780"/>
      <c r="DT118" s="780"/>
      <c r="DU118" s="781"/>
      <c r="DV118" s="824" t="s">
        <v>132</v>
      </c>
      <c r="DW118" s="825"/>
      <c r="DX118" s="825"/>
      <c r="DY118" s="825"/>
      <c r="DZ118" s="826"/>
    </row>
    <row r="119" spans="1:130" s="230" customFormat="1" ht="26.4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613928</v>
      </c>
      <c r="AB119" s="889"/>
      <c r="AC119" s="889"/>
      <c r="AD119" s="889"/>
      <c r="AE119" s="890"/>
      <c r="AF119" s="891">
        <v>699072</v>
      </c>
      <c r="AG119" s="889"/>
      <c r="AH119" s="889"/>
      <c r="AI119" s="889"/>
      <c r="AJ119" s="890"/>
      <c r="AK119" s="891">
        <v>644912</v>
      </c>
      <c r="AL119" s="889"/>
      <c r="AM119" s="889"/>
      <c r="AN119" s="889"/>
      <c r="AO119" s="890"/>
      <c r="AP119" s="892">
        <v>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472</v>
      </c>
      <c r="BP119" s="878"/>
      <c r="BQ119" s="879">
        <v>148414834</v>
      </c>
      <c r="BR119" s="845"/>
      <c r="BS119" s="845"/>
      <c r="BT119" s="845"/>
      <c r="BU119" s="845"/>
      <c r="BV119" s="845">
        <v>147372932</v>
      </c>
      <c r="BW119" s="845"/>
      <c r="BX119" s="845"/>
      <c r="BY119" s="845"/>
      <c r="BZ119" s="845"/>
      <c r="CA119" s="845">
        <v>142087465</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410</v>
      </c>
      <c r="DH119" s="764"/>
      <c r="DI119" s="764"/>
      <c r="DJ119" s="764"/>
      <c r="DK119" s="765"/>
      <c r="DL119" s="766" t="s">
        <v>132</v>
      </c>
      <c r="DM119" s="764"/>
      <c r="DN119" s="764"/>
      <c r="DO119" s="764"/>
      <c r="DP119" s="765"/>
      <c r="DQ119" s="766" t="s">
        <v>132</v>
      </c>
      <c r="DR119" s="764"/>
      <c r="DS119" s="764"/>
      <c r="DT119" s="764"/>
      <c r="DU119" s="765"/>
      <c r="DV119" s="848" t="s">
        <v>132</v>
      </c>
      <c r="DW119" s="849"/>
      <c r="DX119" s="849"/>
      <c r="DY119" s="849"/>
      <c r="DZ119" s="850"/>
    </row>
    <row r="120" spans="1:130" s="230" customFormat="1" ht="26.4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132</v>
      </c>
      <c r="AG120" s="780"/>
      <c r="AH120" s="780"/>
      <c r="AI120" s="780"/>
      <c r="AJ120" s="781"/>
      <c r="AK120" s="782" t="s">
        <v>132</v>
      </c>
      <c r="AL120" s="780"/>
      <c r="AM120" s="780"/>
      <c r="AN120" s="780"/>
      <c r="AO120" s="781"/>
      <c r="AP120" s="824" t="s">
        <v>446</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13513240</v>
      </c>
      <c r="BR120" s="842"/>
      <c r="BS120" s="842"/>
      <c r="BT120" s="842"/>
      <c r="BU120" s="842"/>
      <c r="BV120" s="842">
        <v>17238681</v>
      </c>
      <c r="BW120" s="842"/>
      <c r="BX120" s="842"/>
      <c r="BY120" s="842"/>
      <c r="BZ120" s="842"/>
      <c r="CA120" s="842">
        <v>19820380</v>
      </c>
      <c r="CB120" s="842"/>
      <c r="CC120" s="842"/>
      <c r="CD120" s="842"/>
      <c r="CE120" s="842"/>
      <c r="CF120" s="866">
        <v>29.5</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18815871</v>
      </c>
      <c r="DH120" s="842"/>
      <c r="DI120" s="842"/>
      <c r="DJ120" s="842"/>
      <c r="DK120" s="842"/>
      <c r="DL120" s="842">
        <v>17159454</v>
      </c>
      <c r="DM120" s="842"/>
      <c r="DN120" s="842"/>
      <c r="DO120" s="842"/>
      <c r="DP120" s="842"/>
      <c r="DQ120" s="842">
        <v>16888799</v>
      </c>
      <c r="DR120" s="842"/>
      <c r="DS120" s="842"/>
      <c r="DT120" s="842"/>
      <c r="DU120" s="842"/>
      <c r="DV120" s="843">
        <v>25.1</v>
      </c>
      <c r="DW120" s="843"/>
      <c r="DX120" s="843"/>
      <c r="DY120" s="843"/>
      <c r="DZ120" s="844"/>
    </row>
    <row r="121" spans="1:130" s="230" customFormat="1" ht="26.4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446</v>
      </c>
      <c r="AB121" s="780"/>
      <c r="AC121" s="780"/>
      <c r="AD121" s="780"/>
      <c r="AE121" s="781"/>
      <c r="AF121" s="782" t="s">
        <v>457</v>
      </c>
      <c r="AG121" s="780"/>
      <c r="AH121" s="780"/>
      <c r="AI121" s="780"/>
      <c r="AJ121" s="781"/>
      <c r="AK121" s="782" t="s">
        <v>446</v>
      </c>
      <c r="AL121" s="780"/>
      <c r="AM121" s="780"/>
      <c r="AN121" s="780"/>
      <c r="AO121" s="781"/>
      <c r="AP121" s="824" t="s">
        <v>132</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34662309</v>
      </c>
      <c r="BR121" s="817"/>
      <c r="BS121" s="817"/>
      <c r="BT121" s="817"/>
      <c r="BU121" s="817"/>
      <c r="BV121" s="817">
        <v>34404452</v>
      </c>
      <c r="BW121" s="817"/>
      <c r="BX121" s="817"/>
      <c r="BY121" s="817"/>
      <c r="BZ121" s="817"/>
      <c r="CA121" s="817">
        <v>34337225</v>
      </c>
      <c r="CB121" s="817"/>
      <c r="CC121" s="817"/>
      <c r="CD121" s="817"/>
      <c r="CE121" s="817"/>
      <c r="CF121" s="875">
        <v>51.1</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8983579</v>
      </c>
      <c r="DH121" s="817"/>
      <c r="DI121" s="817"/>
      <c r="DJ121" s="817"/>
      <c r="DK121" s="817"/>
      <c r="DL121" s="817">
        <v>7555775</v>
      </c>
      <c r="DM121" s="817"/>
      <c r="DN121" s="817"/>
      <c r="DO121" s="817"/>
      <c r="DP121" s="817"/>
      <c r="DQ121" s="817">
        <v>6233646</v>
      </c>
      <c r="DR121" s="817"/>
      <c r="DS121" s="817"/>
      <c r="DT121" s="817"/>
      <c r="DU121" s="817"/>
      <c r="DV121" s="794">
        <v>9.3000000000000007</v>
      </c>
      <c r="DW121" s="794"/>
      <c r="DX121" s="794"/>
      <c r="DY121" s="794"/>
      <c r="DZ121" s="795"/>
    </row>
    <row r="122" spans="1:130" s="230" customFormat="1" ht="26.4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4" t="s">
        <v>132</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71967598</v>
      </c>
      <c r="BR122" s="845"/>
      <c r="BS122" s="845"/>
      <c r="BT122" s="845"/>
      <c r="BU122" s="845"/>
      <c r="BV122" s="845">
        <v>73152011</v>
      </c>
      <c r="BW122" s="845"/>
      <c r="BX122" s="845"/>
      <c r="BY122" s="845"/>
      <c r="BZ122" s="845"/>
      <c r="CA122" s="845">
        <v>69218398</v>
      </c>
      <c r="CB122" s="845"/>
      <c r="CC122" s="845"/>
      <c r="CD122" s="845"/>
      <c r="CE122" s="845"/>
      <c r="CF122" s="846">
        <v>103</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v>1449713</v>
      </c>
      <c r="DH122" s="817"/>
      <c r="DI122" s="817"/>
      <c r="DJ122" s="817"/>
      <c r="DK122" s="817"/>
      <c r="DL122" s="817">
        <v>1330220</v>
      </c>
      <c r="DM122" s="817"/>
      <c r="DN122" s="817"/>
      <c r="DO122" s="817"/>
      <c r="DP122" s="817"/>
      <c r="DQ122" s="817">
        <v>1223532</v>
      </c>
      <c r="DR122" s="817"/>
      <c r="DS122" s="817"/>
      <c r="DT122" s="817"/>
      <c r="DU122" s="817"/>
      <c r="DV122" s="794">
        <v>1.8</v>
      </c>
      <c r="DW122" s="794"/>
      <c r="DX122" s="794"/>
      <c r="DY122" s="794"/>
      <c r="DZ122" s="795"/>
    </row>
    <row r="123" spans="1:130" s="230" customFormat="1" ht="26.45" customHeight="1" x14ac:dyDescent="0.15">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24581</v>
      </c>
      <c r="AB123" s="780"/>
      <c r="AC123" s="780"/>
      <c r="AD123" s="780"/>
      <c r="AE123" s="781"/>
      <c r="AF123" s="782">
        <v>22592</v>
      </c>
      <c r="AG123" s="780"/>
      <c r="AH123" s="780"/>
      <c r="AI123" s="780"/>
      <c r="AJ123" s="781"/>
      <c r="AK123" s="782">
        <v>22374</v>
      </c>
      <c r="AL123" s="780"/>
      <c r="AM123" s="780"/>
      <c r="AN123" s="780"/>
      <c r="AO123" s="781"/>
      <c r="AP123" s="824">
        <v>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483</v>
      </c>
      <c r="BP123" s="878"/>
      <c r="BQ123" s="832">
        <v>120143147</v>
      </c>
      <c r="BR123" s="833"/>
      <c r="BS123" s="833"/>
      <c r="BT123" s="833"/>
      <c r="BU123" s="833"/>
      <c r="BV123" s="833">
        <v>124795144</v>
      </c>
      <c r="BW123" s="833"/>
      <c r="BX123" s="833"/>
      <c r="BY123" s="833"/>
      <c r="BZ123" s="833"/>
      <c r="CA123" s="833">
        <v>123376003</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v>4745</v>
      </c>
      <c r="DH123" s="780"/>
      <c r="DI123" s="780"/>
      <c r="DJ123" s="780"/>
      <c r="DK123" s="781"/>
      <c r="DL123" s="782">
        <v>4739</v>
      </c>
      <c r="DM123" s="780"/>
      <c r="DN123" s="780"/>
      <c r="DO123" s="780"/>
      <c r="DP123" s="781"/>
      <c r="DQ123" s="782">
        <v>4700</v>
      </c>
      <c r="DR123" s="780"/>
      <c r="DS123" s="780"/>
      <c r="DT123" s="780"/>
      <c r="DU123" s="781"/>
      <c r="DV123" s="824">
        <v>0</v>
      </c>
      <c r="DW123" s="825"/>
      <c r="DX123" s="825"/>
      <c r="DY123" s="825"/>
      <c r="DZ123" s="826"/>
    </row>
    <row r="124" spans="1:130" s="230" customFormat="1" ht="26.4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132</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42.4</v>
      </c>
      <c r="BR124" s="831"/>
      <c r="BS124" s="831"/>
      <c r="BT124" s="831"/>
      <c r="BU124" s="831"/>
      <c r="BV124" s="831">
        <v>33.299999999999997</v>
      </c>
      <c r="BW124" s="831"/>
      <c r="BX124" s="831"/>
      <c r="BY124" s="831"/>
      <c r="BZ124" s="831"/>
      <c r="CA124" s="831">
        <v>27.8</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457</v>
      </c>
      <c r="DH124" s="764"/>
      <c r="DI124" s="764"/>
      <c r="DJ124" s="764"/>
      <c r="DK124" s="765"/>
      <c r="DL124" s="766" t="s">
        <v>132</v>
      </c>
      <c r="DM124" s="764"/>
      <c r="DN124" s="764"/>
      <c r="DO124" s="764"/>
      <c r="DP124" s="765"/>
      <c r="DQ124" s="766" t="s">
        <v>132</v>
      </c>
      <c r="DR124" s="764"/>
      <c r="DS124" s="764"/>
      <c r="DT124" s="764"/>
      <c r="DU124" s="765"/>
      <c r="DV124" s="848" t="s">
        <v>132</v>
      </c>
      <c r="DW124" s="849"/>
      <c r="DX124" s="849"/>
      <c r="DY124" s="849"/>
      <c r="DZ124" s="850"/>
    </row>
    <row r="125" spans="1:130" s="230" customFormat="1" ht="26.45" customHeight="1" x14ac:dyDescent="0.15">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132</v>
      </c>
      <c r="DH125" s="842"/>
      <c r="DI125" s="842"/>
      <c r="DJ125" s="842"/>
      <c r="DK125" s="842"/>
      <c r="DL125" s="842" t="s">
        <v>410</v>
      </c>
      <c r="DM125" s="842"/>
      <c r="DN125" s="842"/>
      <c r="DO125" s="842"/>
      <c r="DP125" s="842"/>
      <c r="DQ125" s="842" t="s">
        <v>132</v>
      </c>
      <c r="DR125" s="842"/>
      <c r="DS125" s="842"/>
      <c r="DT125" s="842"/>
      <c r="DU125" s="842"/>
      <c r="DV125" s="843" t="s">
        <v>132</v>
      </c>
      <c r="DW125" s="843"/>
      <c r="DX125" s="843"/>
      <c r="DY125" s="843"/>
      <c r="DZ125" s="844"/>
    </row>
    <row r="126" spans="1:130" s="230" customFormat="1" ht="26.45" customHeight="1" thickBot="1" x14ac:dyDescent="0.2">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410</v>
      </c>
      <c r="AG126" s="780"/>
      <c r="AH126" s="780"/>
      <c r="AI126" s="780"/>
      <c r="AJ126" s="781"/>
      <c r="AK126" s="782" t="s">
        <v>132</v>
      </c>
      <c r="AL126" s="780"/>
      <c r="AM126" s="780"/>
      <c r="AN126" s="780"/>
      <c r="AO126" s="781"/>
      <c r="AP126" s="824" t="s">
        <v>457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v>24656</v>
      </c>
      <c r="DM126" s="817"/>
      <c r="DN126" s="817"/>
      <c r="DO126" s="817"/>
      <c r="DP126" s="817"/>
      <c r="DQ126" s="817" t="s">
        <v>132</v>
      </c>
      <c r="DR126" s="817"/>
      <c r="DS126" s="817"/>
      <c r="DT126" s="817"/>
      <c r="DU126" s="817"/>
      <c r="DV126" s="794" t="s">
        <v>132</v>
      </c>
      <c r="DW126" s="794"/>
      <c r="DX126" s="794"/>
      <c r="DY126" s="794"/>
      <c r="DZ126" s="795"/>
    </row>
    <row r="127" spans="1:130" s="230" customFormat="1" ht="26.4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132</v>
      </c>
      <c r="AB127" s="780"/>
      <c r="AC127" s="780"/>
      <c r="AD127" s="780"/>
      <c r="AE127" s="781"/>
      <c r="AF127" s="782" t="s">
        <v>132</v>
      </c>
      <c r="AG127" s="780"/>
      <c r="AH127" s="780"/>
      <c r="AI127" s="780"/>
      <c r="AJ127" s="781"/>
      <c r="AK127" s="782" t="s">
        <v>457</v>
      </c>
      <c r="AL127" s="780"/>
      <c r="AM127" s="780"/>
      <c r="AN127" s="780"/>
      <c r="AO127" s="781"/>
      <c r="AP127" s="824" t="s">
        <v>132</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132</v>
      </c>
      <c r="DW127" s="794"/>
      <c r="DX127" s="794"/>
      <c r="DY127" s="794"/>
      <c r="DZ127" s="795"/>
    </row>
    <row r="128" spans="1:130" s="230" customFormat="1" ht="26.4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2698950</v>
      </c>
      <c r="AB128" s="801"/>
      <c r="AC128" s="801"/>
      <c r="AD128" s="801"/>
      <c r="AE128" s="802"/>
      <c r="AF128" s="803">
        <v>2748744</v>
      </c>
      <c r="AG128" s="801"/>
      <c r="AH128" s="801"/>
      <c r="AI128" s="801"/>
      <c r="AJ128" s="802"/>
      <c r="AK128" s="803">
        <v>2738126</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132</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v>9656</v>
      </c>
      <c r="DH128" s="791"/>
      <c r="DI128" s="791"/>
      <c r="DJ128" s="791"/>
      <c r="DK128" s="791"/>
      <c r="DL128" s="791">
        <v>6663</v>
      </c>
      <c r="DM128" s="791"/>
      <c r="DN128" s="791"/>
      <c r="DO128" s="791"/>
      <c r="DP128" s="791"/>
      <c r="DQ128" s="791">
        <v>7608</v>
      </c>
      <c r="DR128" s="791"/>
      <c r="DS128" s="791"/>
      <c r="DT128" s="791"/>
      <c r="DU128" s="791"/>
      <c r="DV128" s="792">
        <v>0</v>
      </c>
      <c r="DW128" s="792"/>
      <c r="DX128" s="792"/>
      <c r="DY128" s="792"/>
      <c r="DZ128" s="793"/>
    </row>
    <row r="129" spans="1:131" s="230" customFormat="1" ht="26.4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74283455</v>
      </c>
      <c r="AB129" s="780"/>
      <c r="AC129" s="780"/>
      <c r="AD129" s="780"/>
      <c r="AE129" s="781"/>
      <c r="AF129" s="782">
        <v>75109606</v>
      </c>
      <c r="AG129" s="780"/>
      <c r="AH129" s="780"/>
      <c r="AI129" s="780"/>
      <c r="AJ129" s="781"/>
      <c r="AK129" s="782">
        <v>74462303</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132</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4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7629897</v>
      </c>
      <c r="AB130" s="780"/>
      <c r="AC130" s="780"/>
      <c r="AD130" s="780"/>
      <c r="AE130" s="781"/>
      <c r="AF130" s="782">
        <v>7433750</v>
      </c>
      <c r="AG130" s="780"/>
      <c r="AH130" s="780"/>
      <c r="AI130" s="780"/>
      <c r="AJ130" s="781"/>
      <c r="AK130" s="782">
        <v>7246749</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4.4000000000000004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4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66653558</v>
      </c>
      <c r="AB131" s="764"/>
      <c r="AC131" s="764"/>
      <c r="AD131" s="764"/>
      <c r="AE131" s="765"/>
      <c r="AF131" s="766">
        <v>67675856</v>
      </c>
      <c r="AG131" s="764"/>
      <c r="AH131" s="764"/>
      <c r="AI131" s="764"/>
      <c r="AJ131" s="765"/>
      <c r="AK131" s="766">
        <v>67215554</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27.8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4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3.7761945130000001</v>
      </c>
      <c r="AB132" s="745"/>
      <c r="AC132" s="745"/>
      <c r="AD132" s="745"/>
      <c r="AE132" s="746"/>
      <c r="AF132" s="747">
        <v>4.1683861379999998</v>
      </c>
      <c r="AG132" s="745"/>
      <c r="AH132" s="745"/>
      <c r="AI132" s="745"/>
      <c r="AJ132" s="746"/>
      <c r="AK132" s="747">
        <v>5.3297202610000003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4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3.8</v>
      </c>
      <c r="AB133" s="724"/>
      <c r="AC133" s="724"/>
      <c r="AD133" s="724"/>
      <c r="AE133" s="725"/>
      <c r="AF133" s="723">
        <v>3.8</v>
      </c>
      <c r="AG133" s="724"/>
      <c r="AH133" s="724"/>
      <c r="AI133" s="724"/>
      <c r="AJ133" s="725"/>
      <c r="AK133" s="723">
        <v>4.4000000000000004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1A/8CZLY2crWd+/+X75nCwyv/xTsnvczEjoN3AIa6Clwvfe5ZfwjSsmCxZ2fsUXLj5W3pq/N8TllFW3C4hQSg==" saltValue="4H6aIPQVLrtSLN06LJ+gMA==" spinCount="100000" sheet="1" objects="1" scenarios="1" formatRows="0"/>
  <customSheetViews>
    <customSheetView guid="{EA66EE43-E433-4A69-8075-97E3218E0A06}"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7" customHeight="1" zeroHeight="1" x14ac:dyDescent="0.15"/>
  <cols>
    <col min="1" max="120" width="2.75" style="260" customWidth="1"/>
    <col min="121" max="121" width="0" style="259" hidden="1" customWidth="1"/>
    <col min="122" max="16384" width="9" style="259" hidden="1"/>
  </cols>
  <sheetData>
    <row r="1" spans="1:120" ht="13.5"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59"/>
    </row>
    <row r="17" spans="119:120" ht="13.5" x14ac:dyDescent="0.15">
      <c r="DP17" s="259"/>
    </row>
    <row r="18" spans="119:120" ht="13.5" x14ac:dyDescent="0.15"/>
    <row r="19" spans="119:120" ht="13.5" x14ac:dyDescent="0.15"/>
    <row r="20" spans="119:120" ht="13.5" x14ac:dyDescent="0.15">
      <c r="DO20" s="259"/>
      <c r="DP20" s="259"/>
    </row>
    <row r="21" spans="119:120" ht="13.5" x14ac:dyDescent="0.15">
      <c r="DP21" s="259"/>
    </row>
    <row r="22" spans="119:120" ht="13.5" x14ac:dyDescent="0.15"/>
    <row r="23" spans="119:120" ht="13.5" x14ac:dyDescent="0.15">
      <c r="DO23" s="259"/>
      <c r="DP23" s="259"/>
    </row>
    <row r="24" spans="119:120" ht="13.5" x14ac:dyDescent="0.15">
      <c r="DP24" s="259"/>
    </row>
    <row r="25" spans="119:120" ht="13.5" x14ac:dyDescent="0.15">
      <c r="DP25" s="259"/>
    </row>
    <row r="26" spans="119:120" ht="13.5" x14ac:dyDescent="0.15">
      <c r="DO26" s="259"/>
      <c r="DP26" s="259"/>
    </row>
    <row r="27" spans="119:120" ht="13.5" x14ac:dyDescent="0.15"/>
    <row r="28" spans="119:120" ht="13.5" x14ac:dyDescent="0.15">
      <c r="DO28" s="259"/>
      <c r="DP28" s="259"/>
    </row>
    <row r="29" spans="119:120" ht="13.5" x14ac:dyDescent="0.15">
      <c r="DP29" s="259"/>
    </row>
    <row r="30" spans="119:120" ht="13.5" x14ac:dyDescent="0.15"/>
    <row r="31" spans="119:120" ht="13.5" x14ac:dyDescent="0.15">
      <c r="DO31" s="259"/>
      <c r="DP31" s="259"/>
    </row>
    <row r="32" spans="119:120" ht="13.5" x14ac:dyDescent="0.15"/>
    <row r="33" spans="98:120" ht="13.5" x14ac:dyDescent="0.15">
      <c r="DO33" s="259"/>
      <c r="DP33" s="259"/>
    </row>
    <row r="34" spans="98:120" ht="13.5" x14ac:dyDescent="0.15">
      <c r="DM34" s="259"/>
    </row>
    <row r="35" spans="98:120" ht="13.5" x14ac:dyDescent="0.15">
      <c r="CT35" s="259"/>
      <c r="CU35" s="259"/>
      <c r="CV35" s="259"/>
      <c r="CY35" s="259"/>
      <c r="CZ35" s="259"/>
      <c r="DA35" s="259"/>
      <c r="DD35" s="259"/>
      <c r="DE35" s="259"/>
      <c r="DF35" s="259"/>
      <c r="DI35" s="259"/>
      <c r="DJ35" s="259"/>
      <c r="DK35" s="259"/>
      <c r="DM35" s="259"/>
      <c r="DN35" s="259"/>
      <c r="DO35" s="259"/>
      <c r="DP35" s="259"/>
    </row>
    <row r="36" spans="98:120" ht="13.5" x14ac:dyDescent="0.15"/>
    <row r="37" spans="98:120" ht="13.5" x14ac:dyDescent="0.15">
      <c r="CW37" s="259"/>
      <c r="DB37" s="259"/>
      <c r="DG37" s="259"/>
      <c r="DL37" s="259"/>
      <c r="DP37" s="259"/>
    </row>
    <row r="38" spans="98:120" ht="13.5"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59"/>
      <c r="DO49" s="259"/>
      <c r="DP49" s="259"/>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59"/>
      <c r="CS63" s="259"/>
      <c r="CX63" s="259"/>
      <c r="DC63" s="259"/>
      <c r="DH63" s="259"/>
    </row>
    <row r="64" spans="22:120" ht="13.5" x14ac:dyDescent="0.15">
      <c r="V64" s="259"/>
    </row>
    <row r="65" spans="15:120" ht="13.5"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5" x14ac:dyDescent="0.15">
      <c r="Q66" s="259"/>
      <c r="S66" s="259"/>
      <c r="U66" s="259"/>
      <c r="DM66" s="259"/>
    </row>
    <row r="67" spans="15:120" ht="13.5"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5" x14ac:dyDescent="0.15"/>
    <row r="69" spans="15:120" ht="13.5" x14ac:dyDescent="0.15"/>
    <row r="70" spans="15:120" ht="13.5" x14ac:dyDescent="0.15"/>
    <row r="71" spans="15:120" ht="13.5" x14ac:dyDescent="0.15"/>
    <row r="72" spans="15:120" ht="13.5" x14ac:dyDescent="0.15">
      <c r="DP72" s="259"/>
    </row>
    <row r="73" spans="15:120" ht="13.5" x14ac:dyDescent="0.15">
      <c r="DP73" s="259"/>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59"/>
      <c r="CX96" s="259"/>
      <c r="DC96" s="259"/>
      <c r="DH96" s="259"/>
    </row>
    <row r="97" spans="24:120" ht="13.5" x14ac:dyDescent="0.15">
      <c r="CS97" s="259"/>
      <c r="CX97" s="259"/>
      <c r="DC97" s="259"/>
      <c r="DH97" s="259"/>
      <c r="DP97" s="260" t="s">
        <v>510</v>
      </c>
    </row>
    <row r="98" spans="24:120" ht="13.5" hidden="1" x14ac:dyDescent="0.15">
      <c r="CS98" s="259"/>
      <c r="CX98" s="259"/>
      <c r="DC98" s="259"/>
      <c r="DH98" s="259"/>
    </row>
    <row r="99" spans="24:120" ht="13.5"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t="13.5" hidden="1" x14ac:dyDescent="0.15">
      <c r="CT103" s="259"/>
      <c r="CV103" s="259"/>
      <c r="CW103" s="259"/>
      <c r="CY103" s="259"/>
      <c r="DA103" s="259"/>
      <c r="DB103" s="259"/>
      <c r="DD103" s="259"/>
      <c r="DF103" s="259"/>
      <c r="DG103" s="259"/>
      <c r="DI103" s="259"/>
      <c r="DK103" s="259"/>
      <c r="DL103" s="259"/>
      <c r="DM103" s="259"/>
      <c r="DN103" s="259"/>
      <c r="DO103" s="259"/>
      <c r="DP103" s="259"/>
    </row>
    <row r="104" spans="24:120" ht="13.5"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W+2xJ7U9C/fHLblQecy7/3iWRPMVwmgiO3rKeJrQsBSFpmHORdrzRvKT37/LK0IbPvdzQvrF/VeejU/yzHX1Q==" saltValue="pDeL6vhlOjwfq9n7ykYj7A==" spinCount="100000" sheet="1" objects="1" scenarios="1"/>
  <dataConsolidate/>
  <phoneticPr fontId="2"/>
  <printOptions horizontalCentered="1"/>
  <pageMargins left="0" right="0" top="0.19685039370078741" bottom="0.23622047244094491" header="0" footer="0"/>
  <pageSetup paperSize="9" scale="45"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9" customHeight="1" zeroHeight="1" x14ac:dyDescent="0.15"/>
  <cols>
    <col min="1" max="116" width="2.625" style="260" customWidth="1"/>
    <col min="117" max="16384" width="9" style="259" hidden="1"/>
  </cols>
  <sheetData>
    <row r="1" spans="2:116" ht="13.5"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5" x14ac:dyDescent="0.15"/>
    <row r="3" spans="2:116" ht="13.5" x14ac:dyDescent="0.15"/>
    <row r="4" spans="2:116" ht="13.5"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5"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5" x14ac:dyDescent="0.15"/>
    <row r="20" spans="9:116" ht="13.5" x14ac:dyDescent="0.15"/>
    <row r="21" spans="9:116" ht="13.5" x14ac:dyDescent="0.15">
      <c r="DL21" s="259"/>
    </row>
    <row r="22" spans="9:116" ht="13.5" x14ac:dyDescent="0.15">
      <c r="DI22" s="259"/>
      <c r="DJ22" s="259"/>
      <c r="DK22" s="259"/>
      <c r="DL22" s="259"/>
    </row>
    <row r="23" spans="9:116" ht="13.5" x14ac:dyDescent="0.15">
      <c r="CY23" s="259"/>
      <c r="CZ23" s="259"/>
      <c r="DA23" s="259"/>
      <c r="DB23" s="259"/>
      <c r="DC23" s="259"/>
      <c r="DD23" s="259"/>
      <c r="DE23" s="259"/>
      <c r="DF23" s="259"/>
      <c r="DG23" s="259"/>
      <c r="DH23" s="259"/>
      <c r="DI23" s="259"/>
      <c r="DJ23" s="259"/>
      <c r="DK23" s="259"/>
      <c r="DL23" s="259"/>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59"/>
      <c r="DA35" s="259"/>
      <c r="DB35" s="259"/>
      <c r="DC35" s="259"/>
      <c r="DD35" s="259"/>
      <c r="DE35" s="259"/>
      <c r="DF35" s="259"/>
      <c r="DG35" s="259"/>
      <c r="DH35" s="259"/>
      <c r="DI35" s="259"/>
      <c r="DJ35" s="259"/>
      <c r="DK35" s="259"/>
      <c r="DL35" s="259"/>
    </row>
    <row r="36" spans="15:116" ht="13.5" x14ac:dyDescent="0.15"/>
    <row r="37" spans="15:116" ht="13.5" x14ac:dyDescent="0.15">
      <c r="DL37" s="259"/>
    </row>
    <row r="38" spans="15:116" ht="13.5" x14ac:dyDescent="0.15">
      <c r="DI38" s="259"/>
      <c r="DJ38" s="259"/>
      <c r="DK38" s="259"/>
      <c r="DL38" s="259"/>
    </row>
    <row r="39" spans="15:116" ht="13.5" x14ac:dyDescent="0.15"/>
    <row r="40" spans="15:116" ht="13.5" x14ac:dyDescent="0.15"/>
    <row r="41" spans="15:116" ht="13.5" x14ac:dyDescent="0.15"/>
    <row r="42" spans="15:116" ht="13.5" x14ac:dyDescent="0.15"/>
    <row r="43" spans="15:116" ht="13.5"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5" x14ac:dyDescent="0.15">
      <c r="DL44" s="259"/>
    </row>
    <row r="45" spans="15:116" ht="13.5" x14ac:dyDescent="0.15"/>
    <row r="46" spans="15:116" ht="13.5" x14ac:dyDescent="0.15">
      <c r="DA46" s="259"/>
      <c r="DB46" s="259"/>
      <c r="DC46" s="259"/>
      <c r="DD46" s="259"/>
      <c r="DE46" s="259"/>
      <c r="DF46" s="259"/>
      <c r="DG46" s="259"/>
      <c r="DH46" s="259"/>
      <c r="DI46" s="259"/>
      <c r="DJ46" s="259"/>
      <c r="DK46" s="259"/>
      <c r="DL46" s="259"/>
    </row>
    <row r="47" spans="15:116" ht="13.5" x14ac:dyDescent="0.15"/>
    <row r="48" spans="15:116" ht="13.5" x14ac:dyDescent="0.15"/>
    <row r="49" spans="104:116" ht="13.5" x14ac:dyDescent="0.15"/>
    <row r="50" spans="104:116" ht="13.5" x14ac:dyDescent="0.15">
      <c r="CZ50" s="259"/>
      <c r="DA50" s="259"/>
      <c r="DB50" s="259"/>
      <c r="DC50" s="259"/>
      <c r="DD50" s="259"/>
      <c r="DE50" s="259"/>
      <c r="DF50" s="259"/>
      <c r="DG50" s="259"/>
      <c r="DH50" s="259"/>
      <c r="DI50" s="259"/>
      <c r="DJ50" s="259"/>
      <c r="DK50" s="259"/>
      <c r="DL50" s="259"/>
    </row>
    <row r="51" spans="104:116" ht="13.5" x14ac:dyDescent="0.15"/>
    <row r="52" spans="104:116" ht="13.5" x14ac:dyDescent="0.15"/>
    <row r="53" spans="104:116" ht="13.5" x14ac:dyDescent="0.15">
      <c r="DL53" s="259"/>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59"/>
      <c r="DD67" s="259"/>
      <c r="DE67" s="259"/>
      <c r="DF67" s="259"/>
      <c r="DG67" s="259"/>
      <c r="DH67" s="259"/>
      <c r="DI67" s="259"/>
      <c r="DJ67" s="259"/>
      <c r="DK67" s="259"/>
      <c r="DL67" s="259"/>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sheetProtection algorithmName="SHA-512" hashValue="LC4x3700lj8ofkwZeGfA2/krCseX8MAGy+f4wlgaw2LJ7RgPV52q4jSBeD0TamBiZ4CorPlN7ngJX/LHRYce2A==" saltValue="m1WEQxDrpQ/xgihmQap4Jg==" spinCount="100000" sheet="1" objects="1" scenarios="1"/>
  <dataConsolidate/>
  <customSheetViews>
    <customSheetView guid="{EA66EE43-E433-4A69-8075-97E3218E0A06}"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pageMargins left="0" right="0" top="0.19685039370078741" bottom="0.23622047244094491"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9" customHeight="1" zeroHeight="1" x14ac:dyDescent="0.15"/>
  <cols>
    <col min="1" max="36" width="2.37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ht="13.5" x14ac:dyDescent="0.15">
      <c r="AS1" s="262"/>
      <c r="AT1" s="262"/>
    </row>
    <row r="2" spans="1:46" ht="13.5" x14ac:dyDescent="0.15">
      <c r="AS2" s="262"/>
      <c r="AT2" s="262"/>
    </row>
    <row r="3" spans="1:46" ht="13.5" x14ac:dyDescent="0.15">
      <c r="AS3" s="262"/>
      <c r="AT3" s="262"/>
    </row>
    <row r="4" spans="1:46" ht="13.5"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5"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9"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ht="13.5"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ht="13.5"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20961442</v>
      </c>
      <c r="AP9" s="281">
        <v>56536</v>
      </c>
      <c r="AQ9" s="282">
        <v>63571</v>
      </c>
      <c r="AR9" s="283">
        <v>-11.1</v>
      </c>
    </row>
    <row r="10" spans="1:46" ht="13.9"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22673</v>
      </c>
      <c r="AP10" s="284">
        <v>61</v>
      </c>
      <c r="AQ10" s="285">
        <v>1690</v>
      </c>
      <c r="AR10" s="286">
        <v>-96.4</v>
      </c>
    </row>
    <row r="11" spans="1:46" ht="13.9"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v>748834</v>
      </c>
      <c r="AP11" s="284">
        <v>2020</v>
      </c>
      <c r="AQ11" s="285">
        <v>679</v>
      </c>
      <c r="AR11" s="286">
        <v>197.5</v>
      </c>
    </row>
    <row r="12" spans="1:46" ht="13.9"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522</v>
      </c>
      <c r="AP12" s="284" t="s">
        <v>522</v>
      </c>
      <c r="AQ12" s="285">
        <v>23</v>
      </c>
      <c r="AR12" s="286" t="s">
        <v>522</v>
      </c>
    </row>
    <row r="13" spans="1:46" ht="13.9"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888166</v>
      </c>
      <c r="AP13" s="284">
        <v>2396</v>
      </c>
      <c r="AQ13" s="285">
        <v>1992</v>
      </c>
      <c r="AR13" s="286">
        <v>20.3</v>
      </c>
    </row>
    <row r="14" spans="1:46" ht="13.9"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393771</v>
      </c>
      <c r="AP14" s="284">
        <v>1062</v>
      </c>
      <c r="AQ14" s="285">
        <v>1254</v>
      </c>
      <c r="AR14" s="286">
        <v>-15.3</v>
      </c>
    </row>
    <row r="15" spans="1:46" ht="13.9"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-1077106</v>
      </c>
      <c r="AP15" s="284">
        <v>-2905</v>
      </c>
      <c r="AQ15" s="285">
        <v>-3845</v>
      </c>
      <c r="AR15" s="286">
        <v>-24.4</v>
      </c>
    </row>
    <row r="16" spans="1:46" ht="13.5"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21937780</v>
      </c>
      <c r="AP16" s="284">
        <v>59170</v>
      </c>
      <c r="AQ16" s="285">
        <v>65365</v>
      </c>
      <c r="AR16" s="286">
        <v>-9.5</v>
      </c>
    </row>
    <row r="17" spans="1:46" ht="13.5"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5"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5"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5"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5"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5.86</v>
      </c>
      <c r="AP21" s="298">
        <v>6.46</v>
      </c>
      <c r="AQ21" s="299">
        <v>-0.6</v>
      </c>
      <c r="AR21" s="267"/>
      <c r="AS21" s="300"/>
      <c r="AT21" s="296"/>
    </row>
    <row r="22" spans="1:46" s="301" customFormat="1" ht="13.5"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98.1</v>
      </c>
      <c r="AP22" s="303">
        <v>99.4</v>
      </c>
      <c r="AQ22" s="304">
        <v>-1.3</v>
      </c>
      <c r="AR22" s="288"/>
      <c r="AS22" s="300"/>
      <c r="AT22" s="296"/>
    </row>
    <row r="23" spans="1:46" s="301" customFormat="1" ht="13.5"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5"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5"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5"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5"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5"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9"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ht="13.5"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9674411</v>
      </c>
      <c r="AP32" s="312">
        <v>26093</v>
      </c>
      <c r="AQ32" s="313">
        <v>37452</v>
      </c>
      <c r="AR32" s="314">
        <v>-30.3</v>
      </c>
    </row>
    <row r="33" spans="1:46" ht="13.9"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522</v>
      </c>
      <c r="AP34" s="312" t="s">
        <v>522</v>
      </c>
      <c r="AQ34" s="313">
        <v>45</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3225579</v>
      </c>
      <c r="AP35" s="312">
        <v>8700</v>
      </c>
      <c r="AQ35" s="313">
        <v>8356</v>
      </c>
      <c r="AR35" s="314">
        <v>4.0999999999999996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t="s">
        <v>522</v>
      </c>
      <c r="AP36" s="312" t="s">
        <v>522</v>
      </c>
      <c r="AQ36" s="313">
        <v>443</v>
      </c>
      <c r="AR36" s="314" t="s">
        <v>522</v>
      </c>
    </row>
    <row r="37" spans="1:46" ht="13.9"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667286</v>
      </c>
      <c r="AP37" s="312">
        <v>1800</v>
      </c>
      <c r="AQ37" s="313">
        <v>649</v>
      </c>
      <c r="AR37" s="314">
        <v>177.3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522</v>
      </c>
      <c r="AP38" s="315" t="s">
        <v>522</v>
      </c>
      <c r="AQ38" s="316">
        <v>1</v>
      </c>
      <c r="AR38" s="304" t="s">
        <v>522</v>
      </c>
      <c r="AS38" s="311"/>
    </row>
    <row r="39" spans="1:46" ht="13.5"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-2738126</v>
      </c>
      <c r="AP39" s="312">
        <v>-7385</v>
      </c>
      <c r="AQ39" s="313">
        <v>-7867</v>
      </c>
      <c r="AR39" s="314">
        <v>-6.1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-7246749</v>
      </c>
      <c r="AP40" s="312">
        <v>-19546</v>
      </c>
      <c r="AQ40" s="313">
        <v>-28343</v>
      </c>
      <c r="AR40" s="314">
        <v>-31</v>
      </c>
      <c r="AS40" s="311"/>
    </row>
    <row r="41" spans="1:46" ht="13.5"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3582401</v>
      </c>
      <c r="AP41" s="312">
        <v>9662</v>
      </c>
      <c r="AQ41" s="313">
        <v>10736</v>
      </c>
      <c r="AR41" s="314">
        <v>-10</v>
      </c>
      <c r="AS41" s="311"/>
    </row>
    <row r="42" spans="1:46" ht="13.5"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5"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5"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5"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5"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4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5"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9"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ht="13.5"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ht="13.5"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19953201</v>
      </c>
      <c r="AN51" s="334">
        <v>52884</v>
      </c>
      <c r="AO51" s="335">
        <v>6.4</v>
      </c>
      <c r="AP51" s="336">
        <v>46457</v>
      </c>
      <c r="AQ51" s="337">
        <v>-3.4</v>
      </c>
      <c r="AR51" s="338">
        <v>9.8000000000000007</v>
      </c>
    </row>
    <row r="52" spans="1:44" ht="13.5"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9977535</v>
      </c>
      <c r="AN52" s="342">
        <v>26444</v>
      </c>
      <c r="AO52" s="343">
        <v>5</v>
      </c>
      <c r="AP52" s="344">
        <v>24020</v>
      </c>
      <c r="AQ52" s="345">
        <v>-4.5999999999999996</v>
      </c>
      <c r="AR52" s="346">
        <v>9.6</v>
      </c>
    </row>
    <row r="53" spans="1:44" ht="13.5"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22473774</v>
      </c>
      <c r="AN53" s="334">
        <v>59544</v>
      </c>
      <c r="AO53" s="335">
        <v>12.6</v>
      </c>
      <c r="AP53" s="336">
        <v>51849</v>
      </c>
      <c r="AQ53" s="337">
        <v>11.6</v>
      </c>
      <c r="AR53" s="338">
        <v>1</v>
      </c>
    </row>
    <row r="54" spans="1:44" ht="13.5"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11373805</v>
      </c>
      <c r="AN54" s="342">
        <v>30135</v>
      </c>
      <c r="AO54" s="343">
        <v>14</v>
      </c>
      <c r="AP54" s="344">
        <v>26326</v>
      </c>
      <c r="AQ54" s="345">
        <v>9.6</v>
      </c>
      <c r="AR54" s="346">
        <v>4.4000000000000004</v>
      </c>
    </row>
    <row r="55" spans="1:44" ht="13.5"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22539152</v>
      </c>
      <c r="AN55" s="334">
        <v>60052</v>
      </c>
      <c r="AO55" s="335">
        <v>0.9</v>
      </c>
      <c r="AP55" s="336">
        <v>52191</v>
      </c>
      <c r="AQ55" s="337">
        <v>0.7</v>
      </c>
      <c r="AR55" s="338">
        <v>0.2</v>
      </c>
    </row>
    <row r="56" spans="1:44" ht="13.5"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10156863</v>
      </c>
      <c r="AN56" s="342">
        <v>27061</v>
      </c>
      <c r="AO56" s="343">
        <v>-10.199999999999999</v>
      </c>
      <c r="AP56" s="344">
        <v>26807</v>
      </c>
      <c r="AQ56" s="345">
        <v>1.8</v>
      </c>
      <c r="AR56" s="346">
        <v>-12</v>
      </c>
    </row>
    <row r="57" spans="1:44" ht="13.5"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22273168</v>
      </c>
      <c r="AN57" s="334">
        <v>59777</v>
      </c>
      <c r="AO57" s="335">
        <v>-0.5</v>
      </c>
      <c r="AP57" s="336">
        <v>48105</v>
      </c>
      <c r="AQ57" s="337">
        <v>-7.8</v>
      </c>
      <c r="AR57" s="338">
        <v>7.3</v>
      </c>
    </row>
    <row r="58" spans="1:44" ht="13.5"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12234102</v>
      </c>
      <c r="AN58" s="342">
        <v>32834</v>
      </c>
      <c r="AO58" s="343">
        <v>21.3</v>
      </c>
      <c r="AP58" s="344">
        <v>24072</v>
      </c>
      <c r="AQ58" s="345">
        <v>-10.199999999999999</v>
      </c>
      <c r="AR58" s="346">
        <v>31.5</v>
      </c>
    </row>
    <row r="59" spans="1:44" ht="13.5"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17959456</v>
      </c>
      <c r="AN59" s="334">
        <v>48439</v>
      </c>
      <c r="AO59" s="335">
        <v>-19</v>
      </c>
      <c r="AP59" s="336">
        <v>47446</v>
      </c>
      <c r="AQ59" s="337">
        <v>-1.4</v>
      </c>
      <c r="AR59" s="338">
        <v>-17.600000000000001</v>
      </c>
    </row>
    <row r="60" spans="1:44" ht="13.5"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8868912</v>
      </c>
      <c r="AN60" s="342">
        <v>23921</v>
      </c>
      <c r="AO60" s="343">
        <v>-27.1</v>
      </c>
      <c r="AP60" s="344">
        <v>24371</v>
      </c>
      <c r="AQ60" s="345">
        <v>1.2</v>
      </c>
      <c r="AR60" s="346">
        <v>-28.3</v>
      </c>
    </row>
    <row r="61" spans="1:44" ht="13.5"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21039750</v>
      </c>
      <c r="AN61" s="349">
        <v>56139</v>
      </c>
      <c r="AO61" s="350">
        <v>0.1</v>
      </c>
      <c r="AP61" s="351">
        <v>49210</v>
      </c>
      <c r="AQ61" s="352">
        <v>-0.1</v>
      </c>
      <c r="AR61" s="338">
        <v>0.2</v>
      </c>
    </row>
    <row r="62" spans="1:44" ht="13.5"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10522243</v>
      </c>
      <c r="AN62" s="342">
        <v>28079</v>
      </c>
      <c r="AO62" s="343">
        <v>0.6</v>
      </c>
      <c r="AP62" s="344">
        <v>25119</v>
      </c>
      <c r="AQ62" s="345">
        <v>-0.4</v>
      </c>
      <c r="AR62" s="346">
        <v>1</v>
      </c>
    </row>
    <row r="63" spans="1:44" ht="13.5"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5"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5"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5"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9" hidden="1" customHeight="1" x14ac:dyDescent="0.15">
      <c r="AK67" s="262"/>
      <c r="AL67" s="262"/>
      <c r="AM67" s="262"/>
      <c r="AN67" s="262"/>
      <c r="AO67" s="262"/>
      <c r="AP67" s="262"/>
      <c r="AQ67" s="262"/>
      <c r="AR67" s="262"/>
      <c r="AS67" s="262"/>
      <c r="AT67" s="262"/>
    </row>
    <row r="68" spans="1:46" ht="13.9" hidden="1" customHeight="1" x14ac:dyDescent="0.15">
      <c r="AK68" s="262"/>
      <c r="AL68" s="262"/>
      <c r="AM68" s="262"/>
      <c r="AN68" s="262"/>
      <c r="AO68" s="262"/>
      <c r="AP68" s="262"/>
      <c r="AQ68" s="262"/>
      <c r="AR68" s="262"/>
    </row>
    <row r="69" spans="1:46" ht="13.9" hidden="1" customHeight="1" x14ac:dyDescent="0.15">
      <c r="AK69" s="262"/>
      <c r="AL69" s="262"/>
      <c r="AM69" s="262"/>
      <c r="AN69" s="262"/>
      <c r="AO69" s="262"/>
      <c r="AP69" s="262"/>
      <c r="AQ69" s="262"/>
      <c r="AR69" s="262"/>
    </row>
    <row r="70" spans="1:46" ht="13.5" hidden="1" x14ac:dyDescent="0.15">
      <c r="AK70" s="262"/>
      <c r="AL70" s="262"/>
      <c r="AM70" s="262"/>
      <c r="AN70" s="262"/>
      <c r="AO70" s="262"/>
      <c r="AP70" s="262"/>
      <c r="AQ70" s="262"/>
      <c r="AR70" s="262"/>
    </row>
    <row r="71" spans="1:46" ht="13.5" hidden="1" x14ac:dyDescent="0.15">
      <c r="AK71" s="262"/>
      <c r="AL71" s="262"/>
      <c r="AM71" s="262"/>
      <c r="AN71" s="262"/>
      <c r="AO71" s="262"/>
      <c r="AP71" s="262"/>
      <c r="AQ71" s="262"/>
      <c r="AR71" s="262"/>
    </row>
    <row r="72" spans="1:46" ht="13.5" hidden="1" x14ac:dyDescent="0.15">
      <c r="AK72" s="262"/>
      <c r="AL72" s="262"/>
      <c r="AM72" s="262"/>
      <c r="AN72" s="262"/>
      <c r="AO72" s="262"/>
      <c r="AP72" s="262"/>
      <c r="AQ72" s="262"/>
      <c r="AR72" s="262"/>
    </row>
    <row r="73" spans="1:46" ht="13.5" hidden="1" x14ac:dyDescent="0.15">
      <c r="AK73" s="262"/>
      <c r="AL73" s="262"/>
      <c r="AM73" s="262"/>
      <c r="AN73" s="262"/>
      <c r="AO73" s="262"/>
      <c r="AP73" s="262"/>
      <c r="AQ73" s="262"/>
      <c r="AR73" s="262"/>
    </row>
  </sheetData>
  <sheetProtection algorithmName="SHA-512" hashValue="qgYWmQkchY1We1QnDtaI6Nx+U8pXFK8yf2qrGTqN2q0VfV4BORAPwyWNOiWZWuuRRilcOiDMxups3fbsPur8dw==" saltValue="gmpqDWzEXohB2bTR6GHHGw==" spinCount="100000" sheet="1" objects="1" scenarios="1"/>
  <customSheetViews>
    <customSheetView guid="{EA66EE43-E433-4A69-8075-97E3218E0A06}"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23622047244094491" header="0" footer="0"/>
  <pageSetup paperSize="9" scale="62" orientation="landscape" horizontalDpi="300" verticalDpi="300"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9" customHeight="1" zeroHeight="1" x14ac:dyDescent="0.15"/>
  <cols>
    <col min="1" max="125" width="2.375" style="260" customWidth="1"/>
    <col min="126" max="16384" width="9" style="259" hidden="1"/>
  </cols>
  <sheetData>
    <row r="1" spans="2:125" ht="13.9"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5" x14ac:dyDescent="0.15">
      <c r="B2" s="259"/>
      <c r="DG2" s="259"/>
    </row>
    <row r="3" spans="2:125" ht="13.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5" x14ac:dyDescent="0.15"/>
    <row r="5" spans="2:125" ht="13.5" x14ac:dyDescent="0.15"/>
    <row r="6" spans="2:125" ht="13.5" x14ac:dyDescent="0.15"/>
    <row r="7" spans="2:125" ht="13.5" x14ac:dyDescent="0.15"/>
    <row r="8" spans="2:125" ht="13.5" x14ac:dyDescent="0.15"/>
    <row r="9" spans="2:125" ht="13.5" x14ac:dyDescent="0.15">
      <c r="DU9" s="259"/>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59"/>
    </row>
    <row r="18" spans="125:125" ht="13.5" x14ac:dyDescent="0.15"/>
    <row r="19" spans="125:125" ht="13.5" x14ac:dyDescent="0.15"/>
    <row r="20" spans="125:125" ht="13.5" x14ac:dyDescent="0.15">
      <c r="DU20" s="259"/>
    </row>
    <row r="21" spans="125:125" ht="13.5" x14ac:dyDescent="0.15">
      <c r="DU21" s="259"/>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59"/>
    </row>
    <row r="29" spans="125:125" ht="13.5" x14ac:dyDescent="0.15"/>
    <row r="30" spans="125:125" ht="13.5" x14ac:dyDescent="0.15"/>
    <row r="31" spans="125:125" ht="13.5" x14ac:dyDescent="0.15"/>
    <row r="32" spans="125:125" ht="13.5" x14ac:dyDescent="0.15"/>
    <row r="33" spans="2:125" ht="13.5" x14ac:dyDescent="0.15">
      <c r="B33" s="259"/>
      <c r="G33" s="259"/>
      <c r="I33" s="259"/>
    </row>
    <row r="34" spans="2:125" ht="13.5" x14ac:dyDescent="0.15">
      <c r="C34" s="259"/>
      <c r="P34" s="259"/>
      <c r="DE34" s="259"/>
      <c r="DH34" s="259"/>
    </row>
    <row r="35" spans="2:125" ht="13.5" x14ac:dyDescent="0.15">
      <c r="D35" s="259"/>
      <c r="E35" s="259"/>
      <c r="DG35" s="259"/>
      <c r="DJ35" s="259"/>
      <c r="DP35" s="259"/>
      <c r="DQ35" s="259"/>
      <c r="DR35" s="259"/>
      <c r="DS35" s="259"/>
      <c r="DT35" s="259"/>
      <c r="DU35" s="259"/>
    </row>
    <row r="36" spans="2:125" ht="13.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5" x14ac:dyDescent="0.15">
      <c r="DU37" s="259"/>
    </row>
    <row r="38" spans="2:125" ht="13.5" x14ac:dyDescent="0.15">
      <c r="DT38" s="259"/>
      <c r="DU38" s="259"/>
    </row>
    <row r="39" spans="2:125" ht="13.5" x14ac:dyDescent="0.15"/>
    <row r="40" spans="2:125" ht="13.5" x14ac:dyDescent="0.15">
      <c r="DH40" s="259"/>
    </row>
    <row r="41" spans="2:125" ht="13.5" x14ac:dyDescent="0.15">
      <c r="DE41" s="259"/>
    </row>
    <row r="42" spans="2:125" ht="13.5" x14ac:dyDescent="0.15">
      <c r="DG42" s="259"/>
      <c r="DJ42" s="259"/>
    </row>
    <row r="43" spans="2:125" ht="13.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5" x14ac:dyDescent="0.15">
      <c r="DU44" s="259"/>
    </row>
    <row r="45" spans="2:125" ht="13.5" x14ac:dyDescent="0.15"/>
    <row r="46" spans="2:125" ht="13.5" x14ac:dyDescent="0.15"/>
    <row r="47" spans="2:125" ht="13.5" x14ac:dyDescent="0.15"/>
    <row r="48" spans="2:125" ht="13.5" x14ac:dyDescent="0.15">
      <c r="DT48" s="259"/>
      <c r="DU48" s="259"/>
    </row>
    <row r="49" spans="120:125" ht="13.5" x14ac:dyDescent="0.15">
      <c r="DU49" s="259"/>
    </row>
    <row r="50" spans="120:125" ht="13.5" x14ac:dyDescent="0.15">
      <c r="DU50" s="259"/>
    </row>
    <row r="51" spans="120:125" ht="13.5" x14ac:dyDescent="0.15">
      <c r="DP51" s="259"/>
      <c r="DQ51" s="259"/>
      <c r="DR51" s="259"/>
      <c r="DS51" s="259"/>
      <c r="DT51" s="259"/>
      <c r="DU51" s="259"/>
    </row>
    <row r="52" spans="120:125" ht="13.5" x14ac:dyDescent="0.15"/>
    <row r="53" spans="120:125" ht="13.5" x14ac:dyDescent="0.15"/>
    <row r="54" spans="120:125" ht="13.5" x14ac:dyDescent="0.15">
      <c r="DU54" s="259"/>
    </row>
    <row r="55" spans="120:125" ht="13.5" x14ac:dyDescent="0.15"/>
    <row r="56" spans="120:125" ht="13.5" x14ac:dyDescent="0.15"/>
    <row r="57" spans="120:125" ht="13.5" x14ac:dyDescent="0.15"/>
    <row r="58" spans="120:125" ht="13.5" x14ac:dyDescent="0.15">
      <c r="DU58" s="259"/>
    </row>
    <row r="59" spans="120:125" ht="13.5" x14ac:dyDescent="0.15"/>
    <row r="60" spans="120:125" ht="13.5" x14ac:dyDescent="0.15"/>
    <row r="61" spans="120:125" ht="13.5" x14ac:dyDescent="0.15"/>
    <row r="62" spans="120:125" ht="13.5" x14ac:dyDescent="0.15"/>
    <row r="63" spans="120:125" ht="13.5" x14ac:dyDescent="0.15">
      <c r="DU63" s="259"/>
    </row>
    <row r="64" spans="120:125" ht="13.5" x14ac:dyDescent="0.15">
      <c r="DT64" s="259"/>
      <c r="DU64" s="259"/>
    </row>
    <row r="65" spans="123:125" ht="13.5" x14ac:dyDescent="0.15"/>
    <row r="66" spans="123:125" ht="13.5" x14ac:dyDescent="0.15"/>
    <row r="67" spans="123:125" ht="13.5" x14ac:dyDescent="0.15"/>
    <row r="68" spans="123:125" ht="13.5" x14ac:dyDescent="0.15"/>
    <row r="69" spans="123:125" ht="13.5" x14ac:dyDescent="0.15">
      <c r="DS69" s="259"/>
      <c r="DT69" s="259"/>
      <c r="DU69" s="259"/>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59"/>
    </row>
    <row r="83" spans="116:125" ht="13.5" x14ac:dyDescent="0.15">
      <c r="DM83" s="259"/>
      <c r="DN83" s="259"/>
      <c r="DO83" s="259"/>
      <c r="DP83" s="259"/>
      <c r="DQ83" s="259"/>
      <c r="DR83" s="259"/>
      <c r="DS83" s="259"/>
      <c r="DT83" s="259"/>
      <c r="DU83" s="259"/>
    </row>
    <row r="84" spans="116:125" ht="13.5" x14ac:dyDescent="0.15"/>
    <row r="85" spans="116:125" ht="13.5" x14ac:dyDescent="0.15"/>
    <row r="86" spans="116:125" ht="13.5" x14ac:dyDescent="0.15"/>
    <row r="87" spans="116:125" ht="13.5" x14ac:dyDescent="0.15"/>
    <row r="88" spans="116:125" ht="13.5" x14ac:dyDescent="0.15">
      <c r="DU88" s="259"/>
    </row>
    <row r="89" spans="116:125" ht="13.5" x14ac:dyDescent="0.15"/>
    <row r="90" spans="116:125" ht="13.5" x14ac:dyDescent="0.15"/>
    <row r="91" spans="116:125" ht="13.5" x14ac:dyDescent="0.15"/>
    <row r="92" spans="116:125" ht="13.9" customHeight="1" x14ac:dyDescent="0.15"/>
    <row r="93" spans="116:125" ht="13.9" customHeight="1" x14ac:dyDescent="0.15"/>
    <row r="94" spans="116:125" ht="13.9" customHeight="1" x14ac:dyDescent="0.15">
      <c r="DS94" s="259"/>
      <c r="DT94" s="259"/>
      <c r="DU94" s="259"/>
    </row>
    <row r="95" spans="116:125" ht="13.9" customHeight="1" x14ac:dyDescent="0.15">
      <c r="DU95" s="259"/>
    </row>
    <row r="96" spans="116:125" ht="13.9" customHeight="1" x14ac:dyDescent="0.15"/>
    <row r="97" spans="124:125" ht="13.9" customHeight="1" x14ac:dyDescent="0.15"/>
    <row r="98" spans="124:125" ht="13.9" customHeight="1" x14ac:dyDescent="0.15"/>
    <row r="99" spans="124:125" ht="13.9" customHeight="1" x14ac:dyDescent="0.15"/>
    <row r="100" spans="124:125" ht="13.9" customHeight="1" x14ac:dyDescent="0.15"/>
    <row r="101" spans="124:125" ht="13.9" customHeight="1" x14ac:dyDescent="0.15">
      <c r="DU101" s="259"/>
    </row>
    <row r="102" spans="124:125" ht="13.9" customHeight="1" x14ac:dyDescent="0.15"/>
    <row r="103" spans="124:125" ht="13.9" customHeight="1" x14ac:dyDescent="0.15"/>
    <row r="104" spans="124:125" ht="13.9" customHeight="1" x14ac:dyDescent="0.15">
      <c r="DT104" s="259"/>
      <c r="DU104" s="259"/>
    </row>
    <row r="105" spans="124:125" ht="13.9" customHeight="1" x14ac:dyDescent="0.15"/>
    <row r="106" spans="124:125" ht="13.9" customHeight="1" x14ac:dyDescent="0.15"/>
    <row r="107" spans="124:125" ht="13.9" customHeight="1" x14ac:dyDescent="0.15"/>
    <row r="108" spans="124:125" ht="13.9" customHeight="1" x14ac:dyDescent="0.15"/>
    <row r="109" spans="124:125" ht="13.9" customHeight="1" x14ac:dyDescent="0.15"/>
    <row r="110" spans="124:125" ht="13.9" customHeight="1" x14ac:dyDescent="0.15"/>
    <row r="111" spans="124:125" ht="13.9" customHeight="1" x14ac:dyDescent="0.15"/>
    <row r="112" spans="124:125" ht="13.9" customHeight="1" x14ac:dyDescent="0.15"/>
    <row r="113" spans="125:125" ht="13.9" customHeight="1" x14ac:dyDescent="0.15"/>
    <row r="114" spans="125:125" ht="13.9" customHeight="1" x14ac:dyDescent="0.15"/>
    <row r="115" spans="125:125" ht="13.9" customHeight="1" x14ac:dyDescent="0.15"/>
    <row r="116" spans="125:125" ht="13.9" customHeight="1" x14ac:dyDescent="0.15">
      <c r="DU116" s="259" t="s">
        <v>561</v>
      </c>
    </row>
    <row r="121" spans="125:125" ht="13.9" hidden="1" customHeight="1" x14ac:dyDescent="0.15">
      <c r="DU121" s="259"/>
    </row>
  </sheetData>
  <sheetProtection algorithmName="SHA-512" hashValue="OfEhAt2zCtjnGUlVHpQdkyaKPziYdJz6mkUIUwMskcY9jKquVeCJNlarlX3p1Re4zbLdO+7UUr/jUZ0uJongIA==" saltValue="qTaZB2MOg2N92yc0Q4rGTA==" spinCount="100000" sheet="1" objects="1" scenarios="1"/>
  <dataConsolidate/>
  <customSheetViews>
    <customSheetView guid="{EA66EE43-E433-4A69-8075-97E3218E0A06}" showPageBreaks="1" showGridLines="0" fitToPage="1" hiddenRows="1" hiddenColumns="1" topLeftCell="AS91">
      <selection activeCell="CQ103" sqref="CQ103"/>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pageMargins left="0" right="0" top="0.19685039370078741" bottom="0.23622047244094491" header="0"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9" customHeight="1" zeroHeight="1" x14ac:dyDescent="0.15"/>
  <cols>
    <col min="1" max="125" width="2.375" style="260" customWidth="1"/>
    <col min="126" max="142" width="0" style="259" hidden="1" customWidth="1"/>
    <col min="143" max="16384" width="9" style="259" hidden="1"/>
  </cols>
  <sheetData>
    <row r="1" spans="1:125" ht="13.9"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5" x14ac:dyDescent="0.15">
      <c r="B2" s="259"/>
      <c r="T2" s="259"/>
    </row>
    <row r="3" spans="1:125" ht="13.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59"/>
      <c r="G33" s="259"/>
      <c r="I33" s="259"/>
    </row>
    <row r="34" spans="2:125" ht="13.5" x14ac:dyDescent="0.15">
      <c r="C34" s="259"/>
      <c r="P34" s="259"/>
      <c r="R34" s="259"/>
      <c r="U34" s="259"/>
    </row>
    <row r="35" spans="2:125" ht="13.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5" x14ac:dyDescent="0.15">
      <c r="F36" s="259"/>
      <c r="H36" s="259"/>
      <c r="J36" s="259"/>
      <c r="K36" s="259"/>
      <c r="L36" s="259"/>
      <c r="M36" s="259"/>
      <c r="N36" s="259"/>
      <c r="O36" s="259"/>
      <c r="Q36" s="259"/>
      <c r="S36" s="259"/>
      <c r="V36" s="259"/>
    </row>
    <row r="37" spans="2:125" ht="13.5" x14ac:dyDescent="0.15"/>
    <row r="38" spans="2:125" ht="13.5" x14ac:dyDescent="0.15"/>
    <row r="39" spans="2:125" ht="13.5" x14ac:dyDescent="0.15"/>
    <row r="40" spans="2:125" ht="13.5" x14ac:dyDescent="0.15">
      <c r="U40" s="259"/>
    </row>
    <row r="41" spans="2:125" ht="13.5" x14ac:dyDescent="0.15">
      <c r="R41" s="259"/>
    </row>
    <row r="42" spans="2:125" ht="13.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5" x14ac:dyDescent="0.15">
      <c r="Q43" s="259"/>
      <c r="S43" s="259"/>
      <c r="V43" s="259"/>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9" customHeight="1" x14ac:dyDescent="0.15"/>
    <row r="93" ht="13.9" customHeight="1" x14ac:dyDescent="0.15"/>
    <row r="94" ht="13.9" customHeight="1" x14ac:dyDescent="0.15"/>
    <row r="95" ht="13.9" customHeight="1" x14ac:dyDescent="0.15"/>
    <row r="96" ht="13.9" customHeight="1" x14ac:dyDescent="0.15"/>
    <row r="97" ht="13.9" customHeight="1" x14ac:dyDescent="0.15"/>
    <row r="98" ht="13.9" customHeight="1" x14ac:dyDescent="0.15"/>
    <row r="99" ht="13.9" customHeight="1" x14ac:dyDescent="0.15"/>
    <row r="100" ht="13.9" customHeight="1" x14ac:dyDescent="0.15"/>
    <row r="101" ht="13.9" customHeight="1" x14ac:dyDescent="0.15"/>
    <row r="102" ht="13.9" customHeight="1" x14ac:dyDescent="0.15"/>
    <row r="103" ht="13.9" customHeight="1" x14ac:dyDescent="0.15"/>
    <row r="104" ht="13.9" customHeight="1" x14ac:dyDescent="0.15"/>
    <row r="105" ht="13.9" customHeight="1" x14ac:dyDescent="0.15"/>
    <row r="106" ht="13.9" customHeight="1" x14ac:dyDescent="0.15"/>
    <row r="107" ht="13.9" customHeight="1" x14ac:dyDescent="0.15"/>
    <row r="108" ht="13.9" customHeight="1" x14ac:dyDescent="0.15"/>
    <row r="109" ht="13.9" customHeight="1" x14ac:dyDescent="0.15"/>
    <row r="110" ht="13.9" customHeight="1" x14ac:dyDescent="0.15"/>
    <row r="111" ht="13.9" customHeight="1" x14ac:dyDescent="0.15"/>
    <row r="112" ht="13.9" customHeight="1" x14ac:dyDescent="0.15"/>
    <row r="113" spans="125:125" ht="13.9" customHeight="1" x14ac:dyDescent="0.15"/>
    <row r="114" spans="125:125" ht="13.9" customHeight="1" x14ac:dyDescent="0.15"/>
    <row r="115" spans="125:125" ht="13.9" customHeight="1" x14ac:dyDescent="0.15"/>
    <row r="116" spans="125:125" ht="13.9" customHeight="1" x14ac:dyDescent="0.15">
      <c r="DU116" s="260" t="s">
        <v>562</v>
      </c>
    </row>
  </sheetData>
  <sheetProtection algorithmName="SHA-512" hashValue="IK/EJIwd8W1KOmRKMCx3x2MqvpZQBBm93S9aN2HguyyDJFJU115w0f3CDTYkObUdur3vEDItg3iy8LqllwZ19w==" saltValue="ZoNRAPKqHwCl8B7KxHRg/w==" spinCount="100000" sheet="1" objects="1" scenarios="1"/>
  <dataConsolidate/>
  <customSheetViews>
    <customSheetView guid="{EA66EE43-E433-4A69-8075-97E3218E0A06}"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pageMargins left="0" right="0" top="0.19685039370078741" bottom="0.23622047244094491" header="0"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9"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8.32</v>
      </c>
      <c r="G47" s="12">
        <v>7.25</v>
      </c>
      <c r="H47" s="12">
        <v>7.13</v>
      </c>
      <c r="I47" s="12">
        <v>10.220000000000001</v>
      </c>
      <c r="J47" s="13">
        <v>12.29</v>
      </c>
    </row>
    <row r="48" spans="2:10" ht="57.75" customHeight="1" x14ac:dyDescent="0.15">
      <c r="B48" s="14"/>
      <c r="C48" s="1141" t="s">
        <v>4</v>
      </c>
      <c r="D48" s="1141"/>
      <c r="E48" s="1142"/>
      <c r="F48" s="15">
        <v>3.9</v>
      </c>
      <c r="G48" s="16">
        <v>5.03</v>
      </c>
      <c r="H48" s="16">
        <v>6.41</v>
      </c>
      <c r="I48" s="16">
        <v>6.97</v>
      </c>
      <c r="J48" s="17">
        <v>5.58</v>
      </c>
    </row>
    <row r="49" spans="2:10" ht="57.75" customHeight="1" thickBot="1" x14ac:dyDescent="0.2">
      <c r="B49" s="18"/>
      <c r="C49" s="1143" t="s">
        <v>5</v>
      </c>
      <c r="D49" s="1143"/>
      <c r="E49" s="1144"/>
      <c r="F49" s="19" t="s">
        <v>568</v>
      </c>
      <c r="G49" s="20" t="s">
        <v>569</v>
      </c>
      <c r="H49" s="20" t="s">
        <v>570</v>
      </c>
      <c r="I49" s="20">
        <v>0.64</v>
      </c>
      <c r="J49" s="21" t="s">
        <v>571</v>
      </c>
    </row>
    <row r="50" spans="2:10" ht="13.5" x14ac:dyDescent="0.15"/>
  </sheetData>
  <sheetProtection algorithmName="SHA-512" hashValue="d6uSx69S9pl0HR6darwZ6EGNAfCHrIQk8XyLeRVMeUH9fJFIJUP/TELr5hwbaHNg6JQ05OqlIUFFwhTmpInQqQ==" saltValue="1JQIvy+1pFOGNTnhbFveOA==" spinCount="100000" sheet="1" objects="1" scenarios="1"/>
  <customSheetViews>
    <customSheetView guid="{EA66EE43-E433-4A69-8075-97E3218E0A06}"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23622047244094491" header="0" footer="0"/>
  <pageSetup paperSize="9" scale="62"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2024-03-22T04:07:28Z</cp:lastPrinted>
  <dcterms:created xsi:type="dcterms:W3CDTF">2024-02-05T01:46:50Z</dcterms:created>
  <dcterms:modified xsi:type="dcterms:W3CDTF">2024-03-22T04:08:55Z</dcterms:modified>
  <cp:category/>
</cp:coreProperties>
</file>