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環境家計簿" sheetId="1" r:id="rId1"/>
    <sheet name="環境家計簿(記入例)" sheetId="2" r:id="rId2"/>
  </sheets>
  <definedNames>
    <definedName name="_xlnm.Print_Area" localSheetId="0">'環境家計簿'!$A$1:$N$42</definedName>
    <definedName name="_xlnm.Print_Area" localSheetId="1">'環境家計簿(記入例)'!$A$1:$N$42</definedName>
  </definedNames>
  <calcPr fullCalcOnLoad="1"/>
</workbook>
</file>

<file path=xl/sharedStrings.xml><?xml version="1.0" encoding="utf-8"?>
<sst xmlns="http://schemas.openxmlformats.org/spreadsheetml/2006/main" count="244" uniqueCount="60">
  <si>
    <t>二酸化</t>
  </si>
  <si>
    <t>炭素排</t>
  </si>
  <si>
    <t>出係数</t>
  </si>
  <si>
    <t>使用量</t>
  </si>
  <si>
    <t>金額</t>
  </si>
  <si>
    <t>電気(kwh)</t>
  </si>
  <si>
    <t>水道(㎥)</t>
  </si>
  <si>
    <t>灯油(L)</t>
  </si>
  <si>
    <t>ガソリン(L)</t>
  </si>
  <si>
    <t>　項　　目</t>
  </si>
  <si>
    <t>環境家計簿</t>
  </si>
  <si>
    <t>都市ガス(㎥)</t>
  </si>
  <si>
    <t>―</t>
  </si>
  <si>
    <t>　合　　計</t>
  </si>
  <si>
    <t>【参考】</t>
  </si>
  <si>
    <t>－</t>
  </si>
  <si>
    <t>本分</t>
  </si>
  <si>
    <t>二酸化炭素排出量のドラム缶(200㍑）換算値</t>
  </si>
  <si>
    <t>【利用方法】</t>
  </si>
  <si>
    <t>１か月目</t>
  </si>
  <si>
    <t>２か月目</t>
  </si>
  <si>
    <t>３か月目</t>
  </si>
  <si>
    <r>
      <t>二酸化炭素排出量の樹木吸収量換算値</t>
    </r>
    <r>
      <rPr>
        <sz val="9"/>
        <rFont val="ＭＳ Ｐゴシック"/>
        <family val="3"/>
      </rPr>
      <t>(※1）</t>
    </r>
  </si>
  <si>
    <t>3か月目－2か月目</t>
  </si>
  <si>
    <t>2か月目－1か月目</t>
  </si>
  <si>
    <t>軽油(L)</t>
  </si>
  <si>
    <t>ガソリン(L)</t>
  </si>
  <si>
    <t>―</t>
  </si>
  <si>
    <t>－</t>
  </si>
  <si>
    <t>(kg)</t>
  </si>
  <si>
    <t>＜環境家計簿の記入例＞</t>
  </si>
  <si>
    <t>５か月目</t>
  </si>
  <si>
    <t>４か月目</t>
  </si>
  <si>
    <t>６か月目</t>
  </si>
  <si>
    <t>×0.47=</t>
  </si>
  <si>
    <t>×2.1=</t>
  </si>
  <si>
    <t>×6.5=</t>
  </si>
  <si>
    <t>×0.36=</t>
  </si>
  <si>
    <t>×2.5=</t>
  </si>
  <si>
    <t>×2.3=</t>
  </si>
  <si>
    <t>×2.6=</t>
  </si>
  <si>
    <t>4か月目－3か月目</t>
  </si>
  <si>
    <t>5か月目－4か月目</t>
  </si>
  <si>
    <t>6か月目－5か月目</t>
  </si>
  <si>
    <r>
      <t xml:space="preserve">二酸化炭素削減
</t>
    </r>
    <r>
      <rPr>
        <sz val="8"/>
        <color indexed="10"/>
        <rFont val="ＭＳ Ｐゴシック"/>
        <family val="3"/>
      </rPr>
      <t>(増加）</t>
    </r>
    <r>
      <rPr>
        <sz val="8"/>
        <rFont val="ＭＳ Ｐゴシック"/>
        <family val="3"/>
      </rPr>
      <t>量</t>
    </r>
  </si>
  <si>
    <t>プロパンガス(㎥)</t>
  </si>
  <si>
    <r>
      <t>１． 1か月間の各項目の使用量を入力します。</t>
    </r>
    <r>
      <rPr>
        <sz val="14"/>
        <color indexed="49"/>
        <rFont val="ＭＳ Ｐゴシック"/>
        <family val="3"/>
      </rPr>
      <t>(水色の部分)</t>
    </r>
  </si>
  <si>
    <r>
      <t>２． 同様に各項目の金額を入力します。</t>
    </r>
    <r>
      <rPr>
        <sz val="14"/>
        <color indexed="49"/>
        <rFont val="ＭＳ Ｐゴシック"/>
        <family val="3"/>
      </rPr>
      <t>(水色の部分)</t>
    </r>
  </si>
  <si>
    <r>
      <t>３． 自動的に1か月間の合計金額と、各項目の二酸化炭素排出量の合計量が計算されます。</t>
    </r>
    <r>
      <rPr>
        <sz val="14"/>
        <color indexed="52"/>
        <rFont val="ＭＳ Ｐゴシック"/>
        <family val="3"/>
      </rPr>
      <t>(黄色の部分）</t>
    </r>
  </si>
  <si>
    <r>
      <t>４． 2か月目以降も同様に入力すると、前月との二酸化炭素削減</t>
    </r>
    <r>
      <rPr>
        <sz val="14"/>
        <color indexed="10"/>
        <rFont val="ＭＳ Ｐゴシック"/>
        <family val="3"/>
      </rPr>
      <t>（増加</t>
    </r>
    <r>
      <rPr>
        <sz val="14"/>
        <rFont val="ＭＳ Ｐゴシック"/>
        <family val="3"/>
      </rPr>
      <t>）量が計算されます。</t>
    </r>
  </si>
  <si>
    <t>(※1) 樹木（幹周り約90㌢）1本は1か月間に71.5kgの二酸化炭素を吸収します。</t>
  </si>
  <si>
    <t>×0.47=</t>
  </si>
  <si>
    <t>×2.1=</t>
  </si>
  <si>
    <t>プロパンガス(㎥)</t>
  </si>
  <si>
    <t>×6.5=</t>
  </si>
  <si>
    <t>×0.36=</t>
  </si>
  <si>
    <t>×2.5=</t>
  </si>
  <si>
    <t>×2.3=</t>
  </si>
  <si>
    <t>×2.6=</t>
  </si>
  <si>
    <t>二酸化
炭　素
排出量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</si>
</sst>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(kg)&quot;"/>
    <numFmt numFmtId="177" formatCode="#,##0&quot;(kg)&quot;"/>
    <numFmt numFmtId="178" formatCode="#,##0&quot;円&quot;"/>
    <numFmt numFmtId="179" formatCode="#,###&quot;円&quot;"/>
    <numFmt numFmtId="180" formatCode="#,##0&quot;(円)&quot;"/>
    <numFmt numFmtId="181" formatCode="#,###&quot;(円)&quot;"/>
    <numFmt numFmtId="182" formatCode="#,##0.000&quot;(kg)&quot;"/>
    <numFmt numFmtId="183" formatCode="0.00_);[Red]\(0.00\)"/>
    <numFmt numFmtId="184" formatCode="&quot;△&quot;\ #,##0;&quot;▲&quot;\ #,##0"/>
    <numFmt numFmtId="185" formatCode="0.00_ "/>
    <numFmt numFmtId="186" formatCode="0.00_);\(0.00\)"/>
    <numFmt numFmtId="187" formatCode="0.0_);[Red]\(0.0\)"/>
    <numFmt numFmtId="188" formatCode="0.00;[Red]0.00"/>
    <numFmt numFmtId="189" formatCode="&quot;△&quot;\ #,##0.00;&quot;▲&quot;\ #,##0.00"/>
    <numFmt numFmtId="190" formatCode="&quot;△&quot;\ #,##0.00;[Red]&quot;▲&quot;\ #,##0.00"/>
    <numFmt numFmtId="191" formatCode="&quot;△&quot;\ #,##0.00;&quot;▲&quot;\ #,##0.00;[Red]General"/>
    <numFmt numFmtId="192" formatCode="&quot;＋&quot;\ #,##0.00;&quot;－&quot;\ #,##0.00;[Red]General"/>
    <numFmt numFmtId="193" formatCode="[Red]&quot;＋&quot;\ #,##0.00;&quot;－&quot;\ #,##0.00;General"/>
    <numFmt numFmtId="194" formatCode="[Red]&quot;＋&quot;\ #,##0.00;&quot;－&quot;\ #,##0.00;[Black]General"/>
    <numFmt numFmtId="195" formatCode="0.0_ "/>
    <numFmt numFmtId="196" formatCode="[Red]&quot;＋&quot;\ #,##0;&quot;－&quot;\ #,##0;[Black]General"/>
    <numFmt numFmtId="197" formatCode="[Red]&quot;＋&quot;\ #,##0;&quot;－&quot;\ #,##0;General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4"/>
      <color indexed="49"/>
      <name val="ＭＳ Ｐゴシック"/>
      <family val="3"/>
    </font>
    <font>
      <sz val="14"/>
      <color indexed="52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178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94" fontId="0" fillId="2" borderId="11" xfId="0" applyNumberFormat="1" applyFill="1" applyBorder="1" applyAlignment="1">
      <alignment horizontal="right" vertical="center"/>
    </xf>
    <xf numFmtId="193" fontId="0" fillId="2" borderId="11" xfId="0" applyNumberFormat="1" applyFill="1" applyBorder="1" applyAlignment="1">
      <alignment horizontal="right" vertical="center"/>
    </xf>
    <xf numFmtId="195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2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78" fontId="0" fillId="3" borderId="22" xfId="0" applyNumberFormat="1" applyFill="1" applyBorder="1" applyAlignment="1">
      <alignment horizontal="right" vertical="center"/>
    </xf>
    <xf numFmtId="178" fontId="0" fillId="3" borderId="14" xfId="0" applyNumberFormat="1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8" fontId="0" fillId="3" borderId="23" xfId="0" applyNumberFormat="1" applyFill="1" applyBorder="1" applyAlignment="1">
      <alignment horizontal="right" vertical="center"/>
    </xf>
    <xf numFmtId="178" fontId="0" fillId="3" borderId="24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78" fontId="0" fillId="3" borderId="6" xfId="0" applyNumberFormat="1" applyFill="1" applyBorder="1" applyAlignment="1">
      <alignment horizontal="right" vertical="center"/>
    </xf>
    <xf numFmtId="178" fontId="0" fillId="3" borderId="4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right" vertical="center"/>
    </xf>
    <xf numFmtId="0" fontId="0" fillId="3" borderId="27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/>
    </xf>
    <xf numFmtId="38" fontId="0" fillId="2" borderId="11" xfId="17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76" fontId="0" fillId="0" borderId="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80" zoomScaleNormal="85" zoomScaleSheetLayoutView="80" workbookViewId="0" topLeftCell="A1">
      <selection activeCell="Q21" sqref="Q21"/>
    </sheetView>
  </sheetViews>
  <sheetFormatPr defaultColWidth="9.00390625" defaultRowHeight="13.5"/>
  <cols>
    <col min="1" max="1" width="10.625" style="0" customWidth="1"/>
    <col min="2" max="2" width="7.125" style="0" hidden="1" customWidth="1"/>
    <col min="4" max="4" width="7.00390625" style="29" customWidth="1"/>
    <col min="5" max="5" width="10.125" style="0" customWidth="1"/>
    <col min="6" max="6" width="9.50390625" style="0" bestFit="1" customWidth="1"/>
    <col min="7" max="7" width="9.75390625" style="0" bestFit="1" customWidth="1"/>
    <col min="8" max="8" width="7.00390625" style="0" customWidth="1"/>
    <col min="9" max="9" width="10.50390625" style="0" customWidth="1"/>
    <col min="10" max="10" width="9.125" style="0" bestFit="1" customWidth="1"/>
    <col min="11" max="11" width="9.75390625" style="0" bestFit="1" customWidth="1"/>
    <col min="12" max="12" width="7.00390625" style="0" customWidth="1"/>
    <col min="13" max="13" width="11.00390625" style="0" bestFit="1" customWidth="1"/>
    <col min="14" max="14" width="9.125" style="0" bestFit="1" customWidth="1"/>
  </cols>
  <sheetData>
    <row r="1" ht="18.75">
      <c r="A1" s="8" t="s">
        <v>10</v>
      </c>
    </row>
    <row r="3" ht="17.25">
      <c r="A3" s="59" t="s">
        <v>18</v>
      </c>
    </row>
    <row r="4" ht="17.25">
      <c r="A4" s="59" t="s">
        <v>46</v>
      </c>
    </row>
    <row r="5" ht="17.25">
      <c r="A5" s="59" t="s">
        <v>47</v>
      </c>
    </row>
    <row r="6" ht="17.25">
      <c r="A6" s="59" t="s">
        <v>48</v>
      </c>
    </row>
    <row r="7" ht="17.25">
      <c r="A7" s="59" t="s">
        <v>49</v>
      </c>
    </row>
    <row r="8" ht="18" thickBot="1">
      <c r="A8" s="59"/>
    </row>
    <row r="9" spans="1:14" ht="14.25" thickBot="1">
      <c r="A9" s="1"/>
      <c r="B9" s="1"/>
      <c r="C9" s="66" t="s">
        <v>19</v>
      </c>
      <c r="D9" s="67"/>
      <c r="E9" s="67"/>
      <c r="F9" s="68"/>
      <c r="G9" s="67" t="s">
        <v>20</v>
      </c>
      <c r="H9" s="67"/>
      <c r="I9" s="67"/>
      <c r="J9" s="67"/>
      <c r="K9" s="66" t="s">
        <v>21</v>
      </c>
      <c r="L9" s="67"/>
      <c r="M9" s="67"/>
      <c r="N9" s="68"/>
    </row>
    <row r="10" spans="1:14" ht="13.5">
      <c r="A10" s="82" t="s">
        <v>9</v>
      </c>
      <c r="B10" s="83" t="s">
        <v>0</v>
      </c>
      <c r="C10" s="82" t="s">
        <v>3</v>
      </c>
      <c r="D10" s="76" t="s">
        <v>59</v>
      </c>
      <c r="E10" s="77"/>
      <c r="F10" s="87" t="s">
        <v>4</v>
      </c>
      <c r="G10" s="82" t="s">
        <v>3</v>
      </c>
      <c r="H10" s="76" t="s">
        <v>59</v>
      </c>
      <c r="I10" s="77"/>
      <c r="J10" s="87" t="s">
        <v>4</v>
      </c>
      <c r="K10" s="82" t="s">
        <v>3</v>
      </c>
      <c r="L10" s="76" t="s">
        <v>59</v>
      </c>
      <c r="M10" s="77"/>
      <c r="N10" s="87" t="s">
        <v>4</v>
      </c>
    </row>
    <row r="11" spans="1:14" ht="13.5">
      <c r="A11" s="84"/>
      <c r="B11" s="85" t="s">
        <v>1</v>
      </c>
      <c r="C11" s="84"/>
      <c r="D11" s="78"/>
      <c r="E11" s="79"/>
      <c r="F11" s="88"/>
      <c r="G11" s="84"/>
      <c r="H11" s="78"/>
      <c r="I11" s="79"/>
      <c r="J11" s="88"/>
      <c r="K11" s="84"/>
      <c r="L11" s="78"/>
      <c r="M11" s="79"/>
      <c r="N11" s="88"/>
    </row>
    <row r="12" spans="1:14" ht="14.25" thickBot="1">
      <c r="A12" s="86"/>
      <c r="B12" s="85" t="s">
        <v>2</v>
      </c>
      <c r="C12" s="86"/>
      <c r="D12" s="80"/>
      <c r="E12" s="81"/>
      <c r="F12" s="89"/>
      <c r="G12" s="86"/>
      <c r="H12" s="80"/>
      <c r="I12" s="81"/>
      <c r="J12" s="89"/>
      <c r="K12" s="86"/>
      <c r="L12" s="80"/>
      <c r="M12" s="81"/>
      <c r="N12" s="89"/>
    </row>
    <row r="13" spans="1:14" ht="37.5" customHeight="1">
      <c r="A13" s="9" t="s">
        <v>5</v>
      </c>
      <c r="B13" s="10">
        <v>0.47</v>
      </c>
      <c r="C13" s="35"/>
      <c r="D13" s="32" t="s">
        <v>51</v>
      </c>
      <c r="E13" s="30">
        <f aca="true" t="shared" si="0" ref="E13:E19">B13*C13</f>
        <v>0</v>
      </c>
      <c r="F13" s="38"/>
      <c r="G13" s="50"/>
      <c r="H13" s="32" t="s">
        <v>51</v>
      </c>
      <c r="I13" s="24">
        <f aca="true" t="shared" si="1" ref="I13:I19">B13*G13</f>
        <v>0</v>
      </c>
      <c r="J13" s="46"/>
      <c r="K13" s="40"/>
      <c r="L13" s="32" t="s">
        <v>51</v>
      </c>
      <c r="M13" s="26">
        <f aca="true" t="shared" si="2" ref="M13:M19">B13*K13</f>
        <v>0</v>
      </c>
      <c r="N13" s="42"/>
    </row>
    <row r="14" spans="1:14" ht="37.5" customHeight="1">
      <c r="A14" s="3" t="s">
        <v>11</v>
      </c>
      <c r="B14" s="7">
        <v>2.1</v>
      </c>
      <c r="C14" s="36"/>
      <c r="D14" s="33" t="s">
        <v>52</v>
      </c>
      <c r="E14" s="31">
        <f t="shared" si="0"/>
        <v>0</v>
      </c>
      <c r="F14" s="43"/>
      <c r="G14" s="51"/>
      <c r="H14" s="33" t="s">
        <v>52</v>
      </c>
      <c r="I14" s="25">
        <f t="shared" si="1"/>
        <v>0</v>
      </c>
      <c r="J14" s="47"/>
      <c r="K14" s="40"/>
      <c r="L14" s="33" t="s">
        <v>52</v>
      </c>
      <c r="M14" s="25">
        <f t="shared" si="2"/>
        <v>0</v>
      </c>
      <c r="N14" s="43"/>
    </row>
    <row r="15" spans="1:14" ht="37.5" customHeight="1">
      <c r="A15" s="3" t="s">
        <v>53</v>
      </c>
      <c r="B15" s="7">
        <v>6.5</v>
      </c>
      <c r="C15" s="37"/>
      <c r="D15" s="34" t="s">
        <v>54</v>
      </c>
      <c r="E15" s="31">
        <f t="shared" si="0"/>
        <v>0</v>
      </c>
      <c r="F15" s="43"/>
      <c r="G15" s="52"/>
      <c r="H15" s="34" t="s">
        <v>54</v>
      </c>
      <c r="I15" s="25">
        <f t="shared" si="1"/>
        <v>0</v>
      </c>
      <c r="J15" s="47"/>
      <c r="K15" s="41"/>
      <c r="L15" s="34" t="s">
        <v>54</v>
      </c>
      <c r="M15" s="25">
        <f t="shared" si="2"/>
        <v>0</v>
      </c>
      <c r="N15" s="43"/>
    </row>
    <row r="16" spans="1:14" ht="37.5" customHeight="1">
      <c r="A16" s="2" t="s">
        <v>6</v>
      </c>
      <c r="B16" s="6">
        <v>0.36</v>
      </c>
      <c r="C16" s="37"/>
      <c r="D16" s="34" t="s">
        <v>55</v>
      </c>
      <c r="E16" s="31">
        <f t="shared" si="0"/>
        <v>0</v>
      </c>
      <c r="F16" s="43"/>
      <c r="G16" s="52"/>
      <c r="H16" s="34" t="s">
        <v>55</v>
      </c>
      <c r="I16" s="25">
        <f t="shared" si="1"/>
        <v>0</v>
      </c>
      <c r="J16" s="47"/>
      <c r="K16" s="41"/>
      <c r="L16" s="34" t="s">
        <v>55</v>
      </c>
      <c r="M16" s="25">
        <f t="shared" si="2"/>
        <v>0</v>
      </c>
      <c r="N16" s="43"/>
    </row>
    <row r="17" spans="1:14" ht="37.5" customHeight="1">
      <c r="A17" s="2" t="s">
        <v>7</v>
      </c>
      <c r="B17" s="6">
        <v>2.5</v>
      </c>
      <c r="C17" s="37"/>
      <c r="D17" s="34" t="s">
        <v>56</v>
      </c>
      <c r="E17" s="31">
        <f t="shared" si="0"/>
        <v>0</v>
      </c>
      <c r="F17" s="43"/>
      <c r="G17" s="52"/>
      <c r="H17" s="34" t="s">
        <v>56</v>
      </c>
      <c r="I17" s="25">
        <f t="shared" si="1"/>
        <v>0</v>
      </c>
      <c r="J17" s="47"/>
      <c r="K17" s="41"/>
      <c r="L17" s="34" t="s">
        <v>56</v>
      </c>
      <c r="M17" s="25">
        <f t="shared" si="2"/>
        <v>0</v>
      </c>
      <c r="N17" s="43"/>
    </row>
    <row r="18" spans="1:14" ht="37.5" customHeight="1">
      <c r="A18" s="2" t="s">
        <v>26</v>
      </c>
      <c r="B18" s="6">
        <v>2.3</v>
      </c>
      <c r="C18" s="37"/>
      <c r="D18" s="34" t="s">
        <v>57</v>
      </c>
      <c r="E18" s="31">
        <f t="shared" si="0"/>
        <v>0</v>
      </c>
      <c r="F18" s="43"/>
      <c r="G18" s="52"/>
      <c r="H18" s="34" t="s">
        <v>57</v>
      </c>
      <c r="I18" s="25">
        <f t="shared" si="1"/>
        <v>0</v>
      </c>
      <c r="J18" s="47"/>
      <c r="K18" s="41"/>
      <c r="L18" s="34" t="s">
        <v>57</v>
      </c>
      <c r="M18" s="25">
        <f t="shared" si="2"/>
        <v>0</v>
      </c>
      <c r="N18" s="43"/>
    </row>
    <row r="19" spans="1:14" ht="37.5" customHeight="1" thickBot="1">
      <c r="A19" s="2" t="s">
        <v>25</v>
      </c>
      <c r="B19" s="6">
        <v>2.6</v>
      </c>
      <c r="C19" s="37"/>
      <c r="D19" s="34" t="s">
        <v>58</v>
      </c>
      <c r="E19" s="31">
        <f t="shared" si="0"/>
        <v>0</v>
      </c>
      <c r="F19" s="43"/>
      <c r="G19" s="52"/>
      <c r="H19" s="34" t="s">
        <v>58</v>
      </c>
      <c r="I19" s="25">
        <f t="shared" si="1"/>
        <v>0</v>
      </c>
      <c r="J19" s="47"/>
      <c r="K19" s="41"/>
      <c r="L19" s="34" t="s">
        <v>58</v>
      </c>
      <c r="M19" s="25">
        <f t="shared" si="2"/>
        <v>0</v>
      </c>
      <c r="N19" s="43"/>
    </row>
    <row r="20" spans="1:14" ht="37.5" customHeight="1" thickBot="1">
      <c r="A20" s="11" t="s">
        <v>13</v>
      </c>
      <c r="B20" s="18" t="s">
        <v>28</v>
      </c>
      <c r="C20" s="49" t="s">
        <v>27</v>
      </c>
      <c r="D20" s="64">
        <f>SUM(E13:E19)</f>
        <v>0</v>
      </c>
      <c r="E20" s="65"/>
      <c r="F20" s="28">
        <f>SUM(F13:F18)</f>
        <v>0</v>
      </c>
      <c r="G20" s="27" t="s">
        <v>27</v>
      </c>
      <c r="H20" s="64">
        <f>SUM(I13:I19)</f>
        <v>0</v>
      </c>
      <c r="I20" s="65"/>
      <c r="J20" s="48">
        <f>SUM(J13:J18)</f>
        <v>0</v>
      </c>
      <c r="K20" s="49" t="s">
        <v>27</v>
      </c>
      <c r="L20" s="64">
        <f>SUM(M13:M19)</f>
        <v>0</v>
      </c>
      <c r="M20" s="65"/>
      <c r="N20" s="28">
        <f>SUM(N13:N18)</f>
        <v>0</v>
      </c>
    </row>
    <row r="21" spans="1:14" ht="37.5" customHeight="1" thickBot="1">
      <c r="A21" s="72" t="s">
        <v>44</v>
      </c>
      <c r="B21" s="73"/>
      <c r="C21" s="53"/>
      <c r="D21" s="45"/>
      <c r="E21" s="44"/>
      <c r="F21" s="54"/>
      <c r="G21" s="62" t="s">
        <v>24</v>
      </c>
      <c r="H21" s="63"/>
      <c r="I21" s="20">
        <f>H20-D20</f>
        <v>0</v>
      </c>
      <c r="J21" s="19" t="s">
        <v>29</v>
      </c>
      <c r="K21" s="62" t="s">
        <v>23</v>
      </c>
      <c r="L21" s="63"/>
      <c r="M21" s="21">
        <f>L20-H20</f>
        <v>0</v>
      </c>
      <c r="N21" s="19" t="s">
        <v>29</v>
      </c>
    </row>
    <row r="22" ht="14.25" thickBot="1"/>
    <row r="23" spans="1:14" ht="14.25" thickBot="1">
      <c r="A23" s="1"/>
      <c r="B23" s="1"/>
      <c r="C23" s="66" t="s">
        <v>32</v>
      </c>
      <c r="D23" s="67"/>
      <c r="E23" s="67"/>
      <c r="F23" s="68"/>
      <c r="G23" s="66" t="s">
        <v>31</v>
      </c>
      <c r="H23" s="67"/>
      <c r="I23" s="67"/>
      <c r="J23" s="68"/>
      <c r="K23" s="66" t="s">
        <v>33</v>
      </c>
      <c r="L23" s="67"/>
      <c r="M23" s="67"/>
      <c r="N23" s="68"/>
    </row>
    <row r="24" spans="1:14" ht="13.5">
      <c r="A24" s="82" t="s">
        <v>9</v>
      </c>
      <c r="B24" s="83" t="s">
        <v>0</v>
      </c>
      <c r="C24" s="82" t="s">
        <v>3</v>
      </c>
      <c r="D24" s="76" t="s">
        <v>59</v>
      </c>
      <c r="E24" s="77"/>
      <c r="F24" s="87" t="s">
        <v>4</v>
      </c>
      <c r="G24" s="82" t="s">
        <v>3</v>
      </c>
      <c r="H24" s="76" t="s">
        <v>59</v>
      </c>
      <c r="I24" s="77"/>
      <c r="J24" s="87" t="s">
        <v>4</v>
      </c>
      <c r="K24" s="82" t="s">
        <v>3</v>
      </c>
      <c r="L24" s="76" t="s">
        <v>59</v>
      </c>
      <c r="M24" s="77"/>
      <c r="N24" s="87" t="s">
        <v>4</v>
      </c>
    </row>
    <row r="25" spans="1:14" ht="13.5">
      <c r="A25" s="84"/>
      <c r="B25" s="85" t="s">
        <v>1</v>
      </c>
      <c r="C25" s="84"/>
      <c r="D25" s="78"/>
      <c r="E25" s="79"/>
      <c r="F25" s="88"/>
      <c r="G25" s="84"/>
      <c r="H25" s="78"/>
      <c r="I25" s="79"/>
      <c r="J25" s="88"/>
      <c r="K25" s="84"/>
      <c r="L25" s="78"/>
      <c r="M25" s="79"/>
      <c r="N25" s="88"/>
    </row>
    <row r="26" spans="1:14" ht="14.25" thickBot="1">
      <c r="A26" s="86"/>
      <c r="B26" s="85" t="s">
        <v>2</v>
      </c>
      <c r="C26" s="86"/>
      <c r="D26" s="80"/>
      <c r="E26" s="81"/>
      <c r="F26" s="89"/>
      <c r="G26" s="86"/>
      <c r="H26" s="80"/>
      <c r="I26" s="81"/>
      <c r="J26" s="89"/>
      <c r="K26" s="86"/>
      <c r="L26" s="80"/>
      <c r="M26" s="81"/>
      <c r="N26" s="89"/>
    </row>
    <row r="27" spans="1:14" ht="37.5" customHeight="1">
      <c r="A27" s="9" t="s">
        <v>5</v>
      </c>
      <c r="B27" s="55">
        <v>0.47</v>
      </c>
      <c r="C27" s="35"/>
      <c r="D27" s="32" t="s">
        <v>51</v>
      </c>
      <c r="E27" s="23">
        <f aca="true" t="shared" si="3" ref="E27:E33">B27*C27</f>
        <v>0</v>
      </c>
      <c r="F27" s="38"/>
      <c r="G27" s="50"/>
      <c r="H27" s="32" t="s">
        <v>51</v>
      </c>
      <c r="I27" s="24">
        <f aca="true" t="shared" si="4" ref="I27:I33">B27*G27</f>
        <v>0</v>
      </c>
      <c r="J27" s="38"/>
      <c r="K27" s="40"/>
      <c r="L27" s="32" t="s">
        <v>51</v>
      </c>
      <c r="M27" s="26">
        <f aca="true" t="shared" si="5" ref="M27:M33">B27*K27</f>
        <v>0</v>
      </c>
      <c r="N27" s="42"/>
    </row>
    <row r="28" spans="1:14" ht="37.5" customHeight="1">
      <c r="A28" s="3" t="s">
        <v>11</v>
      </c>
      <c r="B28" s="56">
        <v>2.1</v>
      </c>
      <c r="C28" s="36"/>
      <c r="D28" s="33" t="s">
        <v>52</v>
      </c>
      <c r="E28" s="25">
        <f t="shared" si="3"/>
        <v>0</v>
      </c>
      <c r="F28" s="43"/>
      <c r="G28" s="51"/>
      <c r="H28" s="33" t="s">
        <v>52</v>
      </c>
      <c r="I28" s="25">
        <f t="shared" si="4"/>
        <v>0</v>
      </c>
      <c r="J28" s="39"/>
      <c r="K28" s="40"/>
      <c r="L28" s="33" t="s">
        <v>52</v>
      </c>
      <c r="M28" s="25">
        <f t="shared" si="5"/>
        <v>0</v>
      </c>
      <c r="N28" s="43"/>
    </row>
    <row r="29" spans="1:14" ht="37.5" customHeight="1">
      <c r="A29" s="3" t="s">
        <v>53</v>
      </c>
      <c r="B29" s="56">
        <v>6.5</v>
      </c>
      <c r="C29" s="37"/>
      <c r="D29" s="34" t="s">
        <v>54</v>
      </c>
      <c r="E29" s="25">
        <f t="shared" si="3"/>
        <v>0</v>
      </c>
      <c r="F29" s="43"/>
      <c r="G29" s="52"/>
      <c r="H29" s="34" t="s">
        <v>54</v>
      </c>
      <c r="I29" s="25">
        <f t="shared" si="4"/>
        <v>0</v>
      </c>
      <c r="J29" s="39"/>
      <c r="K29" s="41"/>
      <c r="L29" s="34" t="s">
        <v>54</v>
      </c>
      <c r="M29" s="25">
        <f t="shared" si="5"/>
        <v>0</v>
      </c>
      <c r="N29" s="43"/>
    </row>
    <row r="30" spans="1:14" ht="37.5" customHeight="1">
      <c r="A30" s="2" t="s">
        <v>6</v>
      </c>
      <c r="B30" s="57">
        <v>0.36</v>
      </c>
      <c r="C30" s="37"/>
      <c r="D30" s="34" t="s">
        <v>55</v>
      </c>
      <c r="E30" s="25">
        <f t="shared" si="3"/>
        <v>0</v>
      </c>
      <c r="F30" s="43"/>
      <c r="G30" s="52"/>
      <c r="H30" s="34" t="s">
        <v>55</v>
      </c>
      <c r="I30" s="25">
        <f t="shared" si="4"/>
        <v>0</v>
      </c>
      <c r="J30" s="39"/>
      <c r="K30" s="41"/>
      <c r="L30" s="34" t="s">
        <v>55</v>
      </c>
      <c r="M30" s="25">
        <f t="shared" si="5"/>
        <v>0</v>
      </c>
      <c r="N30" s="43"/>
    </row>
    <row r="31" spans="1:14" ht="37.5" customHeight="1">
      <c r="A31" s="2" t="s">
        <v>7</v>
      </c>
      <c r="B31" s="57">
        <v>2.5</v>
      </c>
      <c r="C31" s="37"/>
      <c r="D31" s="34" t="s">
        <v>56</v>
      </c>
      <c r="E31" s="25">
        <f t="shared" si="3"/>
        <v>0</v>
      </c>
      <c r="F31" s="43"/>
      <c r="G31" s="52"/>
      <c r="H31" s="34" t="s">
        <v>56</v>
      </c>
      <c r="I31" s="25">
        <f t="shared" si="4"/>
        <v>0</v>
      </c>
      <c r="J31" s="39"/>
      <c r="K31" s="41"/>
      <c r="L31" s="34" t="s">
        <v>56</v>
      </c>
      <c r="M31" s="25">
        <f t="shared" si="5"/>
        <v>0</v>
      </c>
      <c r="N31" s="43"/>
    </row>
    <row r="32" spans="1:14" ht="37.5" customHeight="1">
      <c r="A32" s="2" t="s">
        <v>26</v>
      </c>
      <c r="B32" s="57">
        <v>2.3</v>
      </c>
      <c r="C32" s="37"/>
      <c r="D32" s="34" t="s">
        <v>57</v>
      </c>
      <c r="E32" s="25">
        <f t="shared" si="3"/>
        <v>0</v>
      </c>
      <c r="F32" s="43"/>
      <c r="G32" s="52"/>
      <c r="H32" s="34" t="s">
        <v>57</v>
      </c>
      <c r="I32" s="25">
        <f t="shared" si="4"/>
        <v>0</v>
      </c>
      <c r="J32" s="39"/>
      <c r="K32" s="41"/>
      <c r="L32" s="34" t="s">
        <v>57</v>
      </c>
      <c r="M32" s="25">
        <f t="shared" si="5"/>
        <v>0</v>
      </c>
      <c r="N32" s="43"/>
    </row>
    <row r="33" spans="1:14" ht="37.5" customHeight="1" thickBot="1">
      <c r="A33" s="2" t="s">
        <v>25</v>
      </c>
      <c r="B33" s="57">
        <v>2.6</v>
      </c>
      <c r="C33" s="37"/>
      <c r="D33" s="34" t="s">
        <v>58</v>
      </c>
      <c r="E33" s="25">
        <f t="shared" si="3"/>
        <v>0</v>
      </c>
      <c r="F33" s="43"/>
      <c r="G33" s="52"/>
      <c r="H33" s="34" t="s">
        <v>58</v>
      </c>
      <c r="I33" s="25">
        <f t="shared" si="4"/>
        <v>0</v>
      </c>
      <c r="J33" s="39"/>
      <c r="K33" s="41"/>
      <c r="L33" s="34" t="s">
        <v>58</v>
      </c>
      <c r="M33" s="25">
        <f t="shared" si="5"/>
        <v>0</v>
      </c>
      <c r="N33" s="43"/>
    </row>
    <row r="34" spans="1:14" ht="37.5" customHeight="1" thickBot="1">
      <c r="A34" s="11" t="s">
        <v>13</v>
      </c>
      <c r="B34" s="18" t="s">
        <v>28</v>
      </c>
      <c r="C34" s="49" t="s">
        <v>27</v>
      </c>
      <c r="D34" s="64">
        <f>SUM(E27:E33)</f>
        <v>0</v>
      </c>
      <c r="E34" s="65"/>
      <c r="F34" s="28">
        <f>SUM(F27:F32)</f>
        <v>0</v>
      </c>
      <c r="G34" s="27" t="s">
        <v>27</v>
      </c>
      <c r="H34" s="64">
        <f>SUM(I27:I33)</f>
        <v>0</v>
      </c>
      <c r="I34" s="65"/>
      <c r="J34" s="28">
        <f>SUM(J27:J32)</f>
        <v>0</v>
      </c>
      <c r="K34" s="27" t="s">
        <v>27</v>
      </c>
      <c r="L34" s="64">
        <f>SUM(M27:M33)</f>
        <v>0</v>
      </c>
      <c r="M34" s="65"/>
      <c r="N34" s="28">
        <f>SUM(N27:N32)</f>
        <v>0</v>
      </c>
    </row>
    <row r="35" spans="1:14" ht="37.5" customHeight="1" thickBot="1">
      <c r="A35" s="72" t="s">
        <v>44</v>
      </c>
      <c r="B35" s="73"/>
      <c r="C35" s="62" t="s">
        <v>41</v>
      </c>
      <c r="D35" s="63"/>
      <c r="E35" s="20">
        <f>D34-L20</f>
        <v>0</v>
      </c>
      <c r="F35" s="58" t="s">
        <v>29</v>
      </c>
      <c r="G35" s="62" t="s">
        <v>42</v>
      </c>
      <c r="H35" s="63"/>
      <c r="I35" s="20">
        <f>H34-D34</f>
        <v>0</v>
      </c>
      <c r="J35" s="19" t="s">
        <v>29</v>
      </c>
      <c r="K35" s="62" t="s">
        <v>43</v>
      </c>
      <c r="L35" s="63"/>
      <c r="M35" s="21">
        <f>L34-H34</f>
        <v>0</v>
      </c>
      <c r="N35" s="58" t="s">
        <v>29</v>
      </c>
    </row>
    <row r="37" spans="1:11" ht="18" thickBot="1">
      <c r="A37" s="15" t="s">
        <v>14</v>
      </c>
      <c r="B37" s="1"/>
      <c r="D37" s="13"/>
      <c r="E37" s="14"/>
      <c r="F37" s="12"/>
      <c r="G37" s="13"/>
      <c r="H37" s="14"/>
      <c r="I37" s="12"/>
      <c r="J37" s="13"/>
      <c r="K37" s="14"/>
    </row>
    <row r="38" spans="1:7" ht="30.75" customHeight="1" thickBot="1">
      <c r="A38" s="69" t="s">
        <v>17</v>
      </c>
      <c r="B38" s="70"/>
      <c r="C38" s="70"/>
      <c r="D38" s="71"/>
      <c r="E38" s="16"/>
      <c r="F38" s="22">
        <f>(D20+H20+L20+D34+H34+L34)*2.55</f>
        <v>0</v>
      </c>
      <c r="G38" s="17" t="s">
        <v>16</v>
      </c>
    </row>
    <row r="39" spans="1:7" ht="30.75" customHeight="1" thickBot="1">
      <c r="A39" s="69" t="s">
        <v>22</v>
      </c>
      <c r="B39" s="70"/>
      <c r="C39" s="70"/>
      <c r="D39" s="71"/>
      <c r="E39" s="16"/>
      <c r="F39" s="22">
        <f>(D20+H20+L20+D34+H34+L34)*0.014</f>
        <v>0</v>
      </c>
      <c r="G39" s="17" t="s">
        <v>16</v>
      </c>
    </row>
    <row r="40" ht="13.5">
      <c r="A40" t="s">
        <v>50</v>
      </c>
    </row>
  </sheetData>
  <mergeCells count="41">
    <mergeCell ref="N24:N26"/>
    <mergeCell ref="N10:N12"/>
    <mergeCell ref="A24:A26"/>
    <mergeCell ref="C24:C26"/>
    <mergeCell ref="D24:E26"/>
    <mergeCell ref="F24:F26"/>
    <mergeCell ref="G24:G26"/>
    <mergeCell ref="H24:I26"/>
    <mergeCell ref="J24:J26"/>
    <mergeCell ref="K24:K26"/>
    <mergeCell ref="L24:M26"/>
    <mergeCell ref="G10:G12"/>
    <mergeCell ref="H10:I12"/>
    <mergeCell ref="J10:J12"/>
    <mergeCell ref="K10:K12"/>
    <mergeCell ref="A10:A12"/>
    <mergeCell ref="C10:C12"/>
    <mergeCell ref="D10:E12"/>
    <mergeCell ref="F10:F12"/>
    <mergeCell ref="A38:D38"/>
    <mergeCell ref="A39:D39"/>
    <mergeCell ref="A21:B21"/>
    <mergeCell ref="A35:B35"/>
    <mergeCell ref="L34:M34"/>
    <mergeCell ref="H34:I34"/>
    <mergeCell ref="D34:E34"/>
    <mergeCell ref="C9:F9"/>
    <mergeCell ref="G9:J9"/>
    <mergeCell ref="K9:N9"/>
    <mergeCell ref="K23:N23"/>
    <mergeCell ref="G23:J23"/>
    <mergeCell ref="C23:F23"/>
    <mergeCell ref="H20:I20"/>
    <mergeCell ref="L20:M20"/>
    <mergeCell ref="G21:H21"/>
    <mergeCell ref="K21:L21"/>
    <mergeCell ref="L10:M12"/>
    <mergeCell ref="K35:L35"/>
    <mergeCell ref="G35:H35"/>
    <mergeCell ref="C35:D35"/>
    <mergeCell ref="D20:E20"/>
  </mergeCells>
  <printOptions/>
  <pageMargins left="0.75" right="0.75" top="1" bottom="1" header="0.512" footer="0.51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80" zoomScaleNormal="85" zoomScaleSheetLayoutView="80" workbookViewId="0" topLeftCell="A1">
      <selection activeCell="A10" sqref="A10:N12"/>
    </sheetView>
  </sheetViews>
  <sheetFormatPr defaultColWidth="9.00390625" defaultRowHeight="13.5"/>
  <cols>
    <col min="1" max="1" width="10.625" style="0" customWidth="1"/>
    <col min="2" max="2" width="7.125" style="0" hidden="1" customWidth="1"/>
    <col min="4" max="4" width="7.00390625" style="29" customWidth="1"/>
    <col min="5" max="5" width="10.125" style="0" customWidth="1"/>
    <col min="6" max="6" width="9.50390625" style="0" bestFit="1" customWidth="1"/>
    <col min="7" max="7" width="9.75390625" style="0" bestFit="1" customWidth="1"/>
    <col min="8" max="8" width="7.00390625" style="0" customWidth="1"/>
    <col min="9" max="9" width="10.50390625" style="0" customWidth="1"/>
    <col min="10" max="10" width="9.125" style="0" bestFit="1" customWidth="1"/>
    <col min="11" max="11" width="9.75390625" style="0" bestFit="1" customWidth="1"/>
    <col min="12" max="12" width="7.00390625" style="0" customWidth="1"/>
    <col min="13" max="13" width="11.00390625" style="0" bestFit="1" customWidth="1"/>
    <col min="14" max="14" width="9.125" style="0" bestFit="1" customWidth="1"/>
  </cols>
  <sheetData>
    <row r="1" ht="18.75">
      <c r="A1" s="61" t="s">
        <v>30</v>
      </c>
    </row>
    <row r="3" ht="17.25">
      <c r="A3" s="59" t="s">
        <v>18</v>
      </c>
    </row>
    <row r="4" ht="17.25">
      <c r="A4" s="59" t="s">
        <v>46</v>
      </c>
    </row>
    <row r="5" ht="17.25">
      <c r="A5" s="59" t="s">
        <v>47</v>
      </c>
    </row>
    <row r="6" ht="17.25">
      <c r="A6" s="59" t="s">
        <v>48</v>
      </c>
    </row>
    <row r="7" ht="17.25">
      <c r="A7" s="59" t="s">
        <v>49</v>
      </c>
    </row>
    <row r="8" ht="18" thickBot="1">
      <c r="A8" s="59"/>
    </row>
    <row r="9" spans="1:14" ht="14.25" thickBot="1">
      <c r="A9" s="1"/>
      <c r="B9" s="1"/>
      <c r="C9" s="66" t="s">
        <v>19</v>
      </c>
      <c r="D9" s="67"/>
      <c r="E9" s="67"/>
      <c r="F9" s="68"/>
      <c r="G9" s="67" t="s">
        <v>20</v>
      </c>
      <c r="H9" s="67"/>
      <c r="I9" s="67"/>
      <c r="J9" s="67"/>
      <c r="K9" s="66" t="s">
        <v>21</v>
      </c>
      <c r="L9" s="67"/>
      <c r="M9" s="67"/>
      <c r="N9" s="68"/>
    </row>
    <row r="10" spans="1:14" ht="13.5">
      <c r="A10" s="82" t="s">
        <v>9</v>
      </c>
      <c r="B10" s="83" t="s">
        <v>0</v>
      </c>
      <c r="C10" s="82" t="s">
        <v>3</v>
      </c>
      <c r="D10" s="76" t="s">
        <v>59</v>
      </c>
      <c r="E10" s="77"/>
      <c r="F10" s="87" t="s">
        <v>4</v>
      </c>
      <c r="G10" s="82" t="s">
        <v>3</v>
      </c>
      <c r="H10" s="76" t="s">
        <v>59</v>
      </c>
      <c r="I10" s="77"/>
      <c r="J10" s="87" t="s">
        <v>4</v>
      </c>
      <c r="K10" s="82" t="s">
        <v>3</v>
      </c>
      <c r="L10" s="76" t="s">
        <v>59</v>
      </c>
      <c r="M10" s="77"/>
      <c r="N10" s="87" t="s">
        <v>4</v>
      </c>
    </row>
    <row r="11" spans="1:14" ht="13.5">
      <c r="A11" s="84"/>
      <c r="B11" s="85" t="s">
        <v>1</v>
      </c>
      <c r="C11" s="84"/>
      <c r="D11" s="78"/>
      <c r="E11" s="79"/>
      <c r="F11" s="88"/>
      <c r="G11" s="84"/>
      <c r="H11" s="78"/>
      <c r="I11" s="79"/>
      <c r="J11" s="88"/>
      <c r="K11" s="84"/>
      <c r="L11" s="78"/>
      <c r="M11" s="79"/>
      <c r="N11" s="88"/>
    </row>
    <row r="12" spans="1:14" ht="14.25" thickBot="1">
      <c r="A12" s="86"/>
      <c r="B12" s="85" t="s">
        <v>2</v>
      </c>
      <c r="C12" s="86"/>
      <c r="D12" s="80"/>
      <c r="E12" s="81"/>
      <c r="F12" s="89"/>
      <c r="G12" s="86"/>
      <c r="H12" s="80"/>
      <c r="I12" s="81"/>
      <c r="J12" s="89"/>
      <c r="K12" s="86"/>
      <c r="L12" s="80"/>
      <c r="M12" s="81"/>
      <c r="N12" s="89"/>
    </row>
    <row r="13" spans="1:14" ht="37.5" customHeight="1">
      <c r="A13" s="9" t="s">
        <v>5</v>
      </c>
      <c r="B13" s="10">
        <v>0.47</v>
      </c>
      <c r="C13" s="35">
        <v>197</v>
      </c>
      <c r="D13" s="32" t="s">
        <v>34</v>
      </c>
      <c r="E13" s="30">
        <f aca="true" t="shared" si="0" ref="E13:E19">B13*C13</f>
        <v>92.58999999999999</v>
      </c>
      <c r="F13" s="38">
        <v>4214</v>
      </c>
      <c r="G13" s="50">
        <v>182</v>
      </c>
      <c r="H13" s="32" t="s">
        <v>34</v>
      </c>
      <c r="I13" s="24">
        <f aca="true" t="shared" si="1" ref="I13:I19">B13*G13</f>
        <v>85.53999999999999</v>
      </c>
      <c r="J13" s="46">
        <v>3893.1370558375634</v>
      </c>
      <c r="K13" s="40">
        <v>169</v>
      </c>
      <c r="L13" s="32" t="s">
        <v>34</v>
      </c>
      <c r="M13" s="26">
        <f aca="true" t="shared" si="2" ref="M13:M19">B13*K13</f>
        <v>79.42999999999999</v>
      </c>
      <c r="N13" s="42">
        <v>3615.055837563452</v>
      </c>
    </row>
    <row r="14" spans="1:14" ht="37.5" customHeight="1">
      <c r="A14" s="3" t="s">
        <v>11</v>
      </c>
      <c r="B14" s="7">
        <v>2.1</v>
      </c>
      <c r="C14" s="36">
        <v>12</v>
      </c>
      <c r="D14" s="33" t="s">
        <v>35</v>
      </c>
      <c r="E14" s="31">
        <f t="shared" si="0"/>
        <v>25.200000000000003</v>
      </c>
      <c r="F14" s="43">
        <v>2518</v>
      </c>
      <c r="G14" s="51">
        <v>11</v>
      </c>
      <c r="H14" s="33" t="s">
        <v>35</v>
      </c>
      <c r="I14" s="25">
        <f t="shared" si="1"/>
        <v>23.1</v>
      </c>
      <c r="J14" s="47">
        <v>2308.1666666666665</v>
      </c>
      <c r="K14" s="40">
        <v>10</v>
      </c>
      <c r="L14" s="33" t="s">
        <v>35</v>
      </c>
      <c r="M14" s="25">
        <f t="shared" si="2"/>
        <v>21</v>
      </c>
      <c r="N14" s="43">
        <v>2098.3333333333335</v>
      </c>
    </row>
    <row r="15" spans="1:14" ht="37.5" customHeight="1">
      <c r="A15" s="3" t="s">
        <v>45</v>
      </c>
      <c r="B15" s="7">
        <v>6.5</v>
      </c>
      <c r="C15" s="37">
        <v>0</v>
      </c>
      <c r="D15" s="34" t="s">
        <v>36</v>
      </c>
      <c r="E15" s="31">
        <f t="shared" si="0"/>
        <v>0</v>
      </c>
      <c r="F15" s="43">
        <v>0</v>
      </c>
      <c r="G15" s="52">
        <v>0</v>
      </c>
      <c r="H15" s="34" t="s">
        <v>36</v>
      </c>
      <c r="I15" s="25">
        <f t="shared" si="1"/>
        <v>0</v>
      </c>
      <c r="J15" s="47">
        <v>0</v>
      </c>
      <c r="K15" s="41">
        <v>0</v>
      </c>
      <c r="L15" s="34" t="s">
        <v>36</v>
      </c>
      <c r="M15" s="25">
        <f t="shared" si="2"/>
        <v>0</v>
      </c>
      <c r="N15" s="43">
        <v>0</v>
      </c>
    </row>
    <row r="16" spans="1:14" ht="37.5" customHeight="1">
      <c r="A16" s="2" t="s">
        <v>6</v>
      </c>
      <c r="B16" s="6">
        <v>0.36</v>
      </c>
      <c r="C16" s="37">
        <v>24</v>
      </c>
      <c r="D16" s="34" t="s">
        <v>37</v>
      </c>
      <c r="E16" s="31">
        <f t="shared" si="0"/>
        <v>8.64</v>
      </c>
      <c r="F16" s="43">
        <v>3968</v>
      </c>
      <c r="G16" s="52">
        <v>22</v>
      </c>
      <c r="H16" s="34" t="s">
        <v>37</v>
      </c>
      <c r="I16" s="25">
        <f t="shared" si="1"/>
        <v>7.92</v>
      </c>
      <c r="J16" s="47">
        <v>3637.3333333333335</v>
      </c>
      <c r="K16" s="41">
        <v>21</v>
      </c>
      <c r="L16" s="34" t="s">
        <v>37</v>
      </c>
      <c r="M16" s="25">
        <f t="shared" si="2"/>
        <v>7.56</v>
      </c>
      <c r="N16" s="43">
        <v>3472</v>
      </c>
    </row>
    <row r="17" spans="1:14" ht="37.5" customHeight="1">
      <c r="A17" s="2" t="s">
        <v>7</v>
      </c>
      <c r="B17" s="6">
        <v>2.5</v>
      </c>
      <c r="C17" s="37">
        <v>0</v>
      </c>
      <c r="D17" s="34" t="s">
        <v>38</v>
      </c>
      <c r="E17" s="31">
        <f t="shared" si="0"/>
        <v>0</v>
      </c>
      <c r="F17" s="43">
        <v>0</v>
      </c>
      <c r="G17" s="52">
        <v>0</v>
      </c>
      <c r="H17" s="34" t="s">
        <v>38</v>
      </c>
      <c r="I17" s="25">
        <f t="shared" si="1"/>
        <v>0</v>
      </c>
      <c r="J17" s="47">
        <v>0</v>
      </c>
      <c r="K17" s="41">
        <v>10</v>
      </c>
      <c r="L17" s="34" t="s">
        <v>38</v>
      </c>
      <c r="M17" s="25">
        <f t="shared" si="2"/>
        <v>25</v>
      </c>
      <c r="N17" s="43">
        <v>824</v>
      </c>
    </row>
    <row r="18" spans="1:14" ht="37.5" customHeight="1">
      <c r="A18" s="2" t="s">
        <v>8</v>
      </c>
      <c r="B18" s="6">
        <v>2.3</v>
      </c>
      <c r="C18" s="37">
        <v>56</v>
      </c>
      <c r="D18" s="34" t="s">
        <v>39</v>
      </c>
      <c r="E18" s="31">
        <f t="shared" si="0"/>
        <v>128.79999999999998</v>
      </c>
      <c r="F18" s="43">
        <v>6821</v>
      </c>
      <c r="G18" s="52">
        <v>53</v>
      </c>
      <c r="H18" s="34" t="s">
        <v>39</v>
      </c>
      <c r="I18" s="25">
        <f t="shared" si="1"/>
        <v>121.89999999999999</v>
      </c>
      <c r="J18" s="47">
        <v>6455.589285714285</v>
      </c>
      <c r="K18" s="41">
        <v>45</v>
      </c>
      <c r="L18" s="34" t="s">
        <v>39</v>
      </c>
      <c r="M18" s="25">
        <f t="shared" si="2"/>
        <v>103.49999999999999</v>
      </c>
      <c r="N18" s="43">
        <v>5481.160714285715</v>
      </c>
    </row>
    <row r="19" spans="1:14" ht="37.5" customHeight="1" thickBot="1">
      <c r="A19" s="2" t="s">
        <v>25</v>
      </c>
      <c r="B19" s="6">
        <v>2.6</v>
      </c>
      <c r="C19" s="37">
        <v>30</v>
      </c>
      <c r="D19" s="34" t="s">
        <v>40</v>
      </c>
      <c r="E19" s="31">
        <f t="shared" si="0"/>
        <v>78</v>
      </c>
      <c r="F19" s="43">
        <v>3300</v>
      </c>
      <c r="G19" s="52">
        <v>28</v>
      </c>
      <c r="H19" s="34" t="s">
        <v>40</v>
      </c>
      <c r="I19" s="25">
        <f t="shared" si="1"/>
        <v>72.8</v>
      </c>
      <c r="J19" s="47">
        <v>3052</v>
      </c>
      <c r="K19" s="41">
        <v>25</v>
      </c>
      <c r="L19" s="34" t="s">
        <v>40</v>
      </c>
      <c r="M19" s="25">
        <f t="shared" si="2"/>
        <v>65</v>
      </c>
      <c r="N19" s="43">
        <v>2721</v>
      </c>
    </row>
    <row r="20" spans="1:14" ht="37.5" customHeight="1" thickBot="1">
      <c r="A20" s="11" t="s">
        <v>13</v>
      </c>
      <c r="B20" s="18" t="s">
        <v>15</v>
      </c>
      <c r="C20" s="49" t="s">
        <v>12</v>
      </c>
      <c r="D20" s="64">
        <f>SUM(E13:E19)</f>
        <v>333.22999999999996</v>
      </c>
      <c r="E20" s="65"/>
      <c r="F20" s="28">
        <f>SUM(F13:F18)</f>
        <v>17521</v>
      </c>
      <c r="G20" s="27" t="s">
        <v>12</v>
      </c>
      <c r="H20" s="64">
        <f>SUM(I13:I19)</f>
        <v>311.26</v>
      </c>
      <c r="I20" s="65"/>
      <c r="J20" s="48">
        <f>SUM(J13:J18)</f>
        <v>16294.22634155185</v>
      </c>
      <c r="K20" s="49" t="s">
        <v>12</v>
      </c>
      <c r="L20" s="64">
        <f>SUM(M13:M19)</f>
        <v>301.49</v>
      </c>
      <c r="M20" s="65"/>
      <c r="N20" s="28">
        <f>SUM(N13:N18)</f>
        <v>15490.5498851825</v>
      </c>
    </row>
    <row r="21" spans="1:14" ht="37.5" customHeight="1" thickBot="1">
      <c r="A21" s="72" t="s">
        <v>44</v>
      </c>
      <c r="B21" s="73"/>
      <c r="C21" s="53"/>
      <c r="D21" s="45"/>
      <c r="E21" s="44"/>
      <c r="F21" s="54"/>
      <c r="G21" s="74" t="s">
        <v>24</v>
      </c>
      <c r="H21" s="75"/>
      <c r="I21" s="20">
        <f>H20-D20</f>
        <v>-21.96999999999997</v>
      </c>
      <c r="J21" s="19" t="s">
        <v>29</v>
      </c>
      <c r="K21" s="74" t="s">
        <v>23</v>
      </c>
      <c r="L21" s="75"/>
      <c r="M21" s="21">
        <f>L20-H20</f>
        <v>-9.769999999999982</v>
      </c>
      <c r="N21" s="58" t="s">
        <v>29</v>
      </c>
    </row>
    <row r="22" ht="14.25" thickBot="1"/>
    <row r="23" spans="1:14" ht="14.25" thickBot="1">
      <c r="A23" s="1"/>
      <c r="B23" s="1"/>
      <c r="C23" s="66" t="s">
        <v>32</v>
      </c>
      <c r="D23" s="67"/>
      <c r="E23" s="67"/>
      <c r="F23" s="68"/>
      <c r="G23" s="66" t="s">
        <v>31</v>
      </c>
      <c r="H23" s="67"/>
      <c r="I23" s="67"/>
      <c r="J23" s="68"/>
      <c r="K23" s="66" t="s">
        <v>33</v>
      </c>
      <c r="L23" s="67"/>
      <c r="M23" s="67"/>
      <c r="N23" s="68"/>
    </row>
    <row r="24" spans="1:14" ht="13.5">
      <c r="A24" s="82" t="s">
        <v>9</v>
      </c>
      <c r="B24" s="4" t="s">
        <v>0</v>
      </c>
      <c r="C24" s="82" t="s">
        <v>3</v>
      </c>
      <c r="D24" s="76" t="s">
        <v>59</v>
      </c>
      <c r="E24" s="77"/>
      <c r="F24" s="87" t="s">
        <v>4</v>
      </c>
      <c r="G24" s="82" t="s">
        <v>3</v>
      </c>
      <c r="H24" s="76" t="s">
        <v>59</v>
      </c>
      <c r="I24" s="77"/>
      <c r="J24" s="87" t="s">
        <v>4</v>
      </c>
      <c r="K24" s="82" t="s">
        <v>3</v>
      </c>
      <c r="L24" s="76" t="s">
        <v>59</v>
      </c>
      <c r="M24" s="77"/>
      <c r="N24" s="87" t="s">
        <v>4</v>
      </c>
    </row>
    <row r="25" spans="1:14" ht="13.5">
      <c r="A25" s="84"/>
      <c r="B25" s="5" t="s">
        <v>1</v>
      </c>
      <c r="C25" s="84"/>
      <c r="D25" s="78"/>
      <c r="E25" s="79"/>
      <c r="F25" s="88"/>
      <c r="G25" s="84"/>
      <c r="H25" s="78"/>
      <c r="I25" s="79"/>
      <c r="J25" s="88"/>
      <c r="K25" s="84"/>
      <c r="L25" s="78"/>
      <c r="M25" s="79"/>
      <c r="N25" s="88"/>
    </row>
    <row r="26" spans="1:14" ht="14.25" thickBot="1">
      <c r="A26" s="86"/>
      <c r="B26" s="5" t="s">
        <v>2</v>
      </c>
      <c r="C26" s="86"/>
      <c r="D26" s="80"/>
      <c r="E26" s="81"/>
      <c r="F26" s="89"/>
      <c r="G26" s="86"/>
      <c r="H26" s="80"/>
      <c r="I26" s="81"/>
      <c r="J26" s="89"/>
      <c r="K26" s="86"/>
      <c r="L26" s="80"/>
      <c r="M26" s="81"/>
      <c r="N26" s="89"/>
    </row>
    <row r="27" spans="1:14" ht="37.5" customHeight="1">
      <c r="A27" s="9" t="s">
        <v>5</v>
      </c>
      <c r="B27" s="55">
        <v>0.47</v>
      </c>
      <c r="C27" s="35">
        <f>ROUND(K13*0.98,0)</f>
        <v>166</v>
      </c>
      <c r="D27" s="32" t="s">
        <v>34</v>
      </c>
      <c r="E27" s="23">
        <f aca="true" t="shared" si="3" ref="E27:E33">B27*C27</f>
        <v>78.02</v>
      </c>
      <c r="F27" s="38">
        <f>ROUND(N13*0.98,0)</f>
        <v>3543</v>
      </c>
      <c r="G27" s="50">
        <f>ROUND(C27*0.97,0)</f>
        <v>161</v>
      </c>
      <c r="H27" s="32" t="s">
        <v>34</v>
      </c>
      <c r="I27" s="24">
        <f aca="true" t="shared" si="4" ref="I27:I33">B27*G27</f>
        <v>75.67</v>
      </c>
      <c r="J27" s="38">
        <f>ROUND(F27*0.97,0)</f>
        <v>3437</v>
      </c>
      <c r="K27" s="40">
        <f>ROUND(G27*0.98,0)</f>
        <v>158</v>
      </c>
      <c r="L27" s="32" t="s">
        <v>34</v>
      </c>
      <c r="M27" s="26">
        <f aca="true" t="shared" si="5" ref="M27:M33">B27*K27</f>
        <v>74.25999999999999</v>
      </c>
      <c r="N27" s="42">
        <f>ROUND(J27*0.97,0)</f>
        <v>3334</v>
      </c>
    </row>
    <row r="28" spans="1:14" ht="37.5" customHeight="1">
      <c r="A28" s="3" t="s">
        <v>11</v>
      </c>
      <c r="B28" s="56">
        <v>2.1</v>
      </c>
      <c r="C28" s="36">
        <f aca="true" t="shared" si="6" ref="C28:C33">ROUND(K14*0.98,0)</f>
        <v>10</v>
      </c>
      <c r="D28" s="33" t="s">
        <v>35</v>
      </c>
      <c r="E28" s="25">
        <f t="shared" si="3"/>
        <v>21</v>
      </c>
      <c r="F28" s="43">
        <f aca="true" t="shared" si="7" ref="F28:F33">ROUND(N14*0.98,0)</f>
        <v>2056</v>
      </c>
      <c r="G28" s="51">
        <f aca="true" t="shared" si="8" ref="G28:G33">ROUND(C28*0.97,0)</f>
        <v>10</v>
      </c>
      <c r="H28" s="33" t="s">
        <v>35</v>
      </c>
      <c r="I28" s="25">
        <f t="shared" si="4"/>
        <v>21</v>
      </c>
      <c r="J28" s="39">
        <f aca="true" t="shared" si="9" ref="J28:J33">ROUND(F28*0.97,0)</f>
        <v>1994</v>
      </c>
      <c r="K28" s="40">
        <f aca="true" t="shared" si="10" ref="K28:K33">ROUND(G28*0.98,0)</f>
        <v>10</v>
      </c>
      <c r="L28" s="33" t="s">
        <v>35</v>
      </c>
      <c r="M28" s="25">
        <f t="shared" si="5"/>
        <v>21</v>
      </c>
      <c r="N28" s="43">
        <f aca="true" t="shared" si="11" ref="N28:N33">ROUND(J28*0.97,0)</f>
        <v>1934</v>
      </c>
    </row>
    <row r="29" spans="1:14" ht="37.5" customHeight="1">
      <c r="A29" s="3" t="s">
        <v>45</v>
      </c>
      <c r="B29" s="56">
        <v>6.5</v>
      </c>
      <c r="C29" s="37">
        <f t="shared" si="6"/>
        <v>0</v>
      </c>
      <c r="D29" s="34" t="s">
        <v>36</v>
      </c>
      <c r="E29" s="25">
        <f t="shared" si="3"/>
        <v>0</v>
      </c>
      <c r="F29" s="43">
        <f t="shared" si="7"/>
        <v>0</v>
      </c>
      <c r="G29" s="52">
        <f t="shared" si="8"/>
        <v>0</v>
      </c>
      <c r="H29" s="34" t="s">
        <v>36</v>
      </c>
      <c r="I29" s="25">
        <f t="shared" si="4"/>
        <v>0</v>
      </c>
      <c r="J29" s="39">
        <f t="shared" si="9"/>
        <v>0</v>
      </c>
      <c r="K29" s="41">
        <f t="shared" si="10"/>
        <v>0</v>
      </c>
      <c r="L29" s="34" t="s">
        <v>36</v>
      </c>
      <c r="M29" s="25">
        <f t="shared" si="5"/>
        <v>0</v>
      </c>
      <c r="N29" s="43">
        <f t="shared" si="11"/>
        <v>0</v>
      </c>
    </row>
    <row r="30" spans="1:14" ht="37.5" customHeight="1">
      <c r="A30" s="2" t="s">
        <v>6</v>
      </c>
      <c r="B30" s="57">
        <v>0.36</v>
      </c>
      <c r="C30" s="37">
        <f t="shared" si="6"/>
        <v>21</v>
      </c>
      <c r="D30" s="34" t="s">
        <v>37</v>
      </c>
      <c r="E30" s="25">
        <f t="shared" si="3"/>
        <v>7.56</v>
      </c>
      <c r="F30" s="43">
        <f>N16</f>
        <v>3472</v>
      </c>
      <c r="G30" s="52">
        <f t="shared" si="8"/>
        <v>20</v>
      </c>
      <c r="H30" s="34" t="s">
        <v>37</v>
      </c>
      <c r="I30" s="25">
        <f t="shared" si="4"/>
        <v>7.199999999999999</v>
      </c>
      <c r="J30" s="39">
        <f t="shared" si="9"/>
        <v>3368</v>
      </c>
      <c r="K30" s="41">
        <f t="shared" si="10"/>
        <v>20</v>
      </c>
      <c r="L30" s="34" t="s">
        <v>37</v>
      </c>
      <c r="M30" s="25">
        <f t="shared" si="5"/>
        <v>7.199999999999999</v>
      </c>
      <c r="N30" s="43">
        <f>J30</f>
        <v>3368</v>
      </c>
    </row>
    <row r="31" spans="1:14" ht="37.5" customHeight="1">
      <c r="A31" s="2" t="s">
        <v>7</v>
      </c>
      <c r="B31" s="57">
        <v>2.5</v>
      </c>
      <c r="C31" s="37">
        <f t="shared" si="6"/>
        <v>10</v>
      </c>
      <c r="D31" s="34" t="s">
        <v>38</v>
      </c>
      <c r="E31" s="25">
        <f t="shared" si="3"/>
        <v>25</v>
      </c>
      <c r="F31" s="43">
        <f t="shared" si="7"/>
        <v>808</v>
      </c>
      <c r="G31" s="52">
        <f t="shared" si="8"/>
        <v>10</v>
      </c>
      <c r="H31" s="34" t="s">
        <v>38</v>
      </c>
      <c r="I31" s="25">
        <f t="shared" si="4"/>
        <v>25</v>
      </c>
      <c r="J31" s="39">
        <f t="shared" si="9"/>
        <v>784</v>
      </c>
      <c r="K31" s="41">
        <f t="shared" si="10"/>
        <v>10</v>
      </c>
      <c r="L31" s="34" t="s">
        <v>38</v>
      </c>
      <c r="M31" s="25">
        <f t="shared" si="5"/>
        <v>25</v>
      </c>
      <c r="N31" s="43">
        <f>J31</f>
        <v>784</v>
      </c>
    </row>
    <row r="32" spans="1:14" ht="37.5" customHeight="1">
      <c r="A32" s="2" t="s">
        <v>8</v>
      </c>
      <c r="B32" s="57">
        <v>2.3</v>
      </c>
      <c r="C32" s="37">
        <f t="shared" si="6"/>
        <v>44</v>
      </c>
      <c r="D32" s="34" t="s">
        <v>39</v>
      </c>
      <c r="E32" s="25">
        <f t="shared" si="3"/>
        <v>101.19999999999999</v>
      </c>
      <c r="F32" s="43">
        <f t="shared" si="7"/>
        <v>5372</v>
      </c>
      <c r="G32" s="52">
        <f t="shared" si="8"/>
        <v>43</v>
      </c>
      <c r="H32" s="34" t="s">
        <v>39</v>
      </c>
      <c r="I32" s="25">
        <f t="shared" si="4"/>
        <v>98.89999999999999</v>
      </c>
      <c r="J32" s="39">
        <f t="shared" si="9"/>
        <v>5211</v>
      </c>
      <c r="K32" s="41">
        <f t="shared" si="10"/>
        <v>42</v>
      </c>
      <c r="L32" s="34" t="s">
        <v>39</v>
      </c>
      <c r="M32" s="25">
        <f t="shared" si="5"/>
        <v>96.6</v>
      </c>
      <c r="N32" s="43">
        <f t="shared" si="11"/>
        <v>5055</v>
      </c>
    </row>
    <row r="33" spans="1:14" ht="37.5" customHeight="1" thickBot="1">
      <c r="A33" s="2" t="s">
        <v>25</v>
      </c>
      <c r="B33" s="57">
        <v>2.6</v>
      </c>
      <c r="C33" s="37">
        <f t="shared" si="6"/>
        <v>25</v>
      </c>
      <c r="D33" s="34" t="s">
        <v>40</v>
      </c>
      <c r="E33" s="25">
        <f t="shared" si="3"/>
        <v>65</v>
      </c>
      <c r="F33" s="43">
        <f t="shared" si="7"/>
        <v>2667</v>
      </c>
      <c r="G33" s="52">
        <f t="shared" si="8"/>
        <v>24</v>
      </c>
      <c r="H33" s="34" t="s">
        <v>40</v>
      </c>
      <c r="I33" s="25">
        <f t="shared" si="4"/>
        <v>62.400000000000006</v>
      </c>
      <c r="J33" s="39">
        <f t="shared" si="9"/>
        <v>2587</v>
      </c>
      <c r="K33" s="41">
        <f t="shared" si="10"/>
        <v>24</v>
      </c>
      <c r="L33" s="34" t="s">
        <v>40</v>
      </c>
      <c r="M33" s="25">
        <f t="shared" si="5"/>
        <v>62.400000000000006</v>
      </c>
      <c r="N33" s="43">
        <f t="shared" si="11"/>
        <v>2509</v>
      </c>
    </row>
    <row r="34" spans="1:14" ht="37.5" customHeight="1" thickBot="1">
      <c r="A34" s="11" t="s">
        <v>13</v>
      </c>
      <c r="B34" s="18" t="s">
        <v>15</v>
      </c>
      <c r="C34" s="49" t="s">
        <v>12</v>
      </c>
      <c r="D34" s="64">
        <f>SUM(E27:E33)</f>
        <v>297.78</v>
      </c>
      <c r="E34" s="65"/>
      <c r="F34" s="28">
        <f>SUM(F27:F32)</f>
        <v>15251</v>
      </c>
      <c r="G34" s="27" t="s">
        <v>12</v>
      </c>
      <c r="H34" s="64">
        <f>SUM(I27:I33)</f>
        <v>290.16999999999996</v>
      </c>
      <c r="I34" s="65"/>
      <c r="J34" s="28">
        <f>SUM(J27:J32)</f>
        <v>14794</v>
      </c>
      <c r="K34" s="27" t="s">
        <v>12</v>
      </c>
      <c r="L34" s="64">
        <f>SUM(M27:M33)</f>
        <v>286.46000000000004</v>
      </c>
      <c r="M34" s="65"/>
      <c r="N34" s="28">
        <f>SUM(N27:N32)</f>
        <v>14475</v>
      </c>
    </row>
    <row r="35" spans="1:14" ht="37.5" customHeight="1" thickBot="1">
      <c r="A35" s="72" t="s">
        <v>44</v>
      </c>
      <c r="B35" s="73"/>
      <c r="C35" s="74" t="s">
        <v>41</v>
      </c>
      <c r="D35" s="75"/>
      <c r="E35" s="20">
        <f>D34-L20</f>
        <v>-3.7100000000000364</v>
      </c>
      <c r="F35" s="58" t="s">
        <v>29</v>
      </c>
      <c r="G35" s="74" t="s">
        <v>42</v>
      </c>
      <c r="H35" s="75"/>
      <c r="I35" s="20">
        <f>H34-D34</f>
        <v>-7.610000000000014</v>
      </c>
      <c r="J35" s="19" t="s">
        <v>29</v>
      </c>
      <c r="K35" s="74" t="s">
        <v>43</v>
      </c>
      <c r="L35" s="75"/>
      <c r="M35" s="21">
        <f>L34-H34</f>
        <v>-3.7099999999999227</v>
      </c>
      <c r="N35" s="58" t="s">
        <v>29</v>
      </c>
    </row>
    <row r="37" spans="1:11" ht="18" thickBot="1">
      <c r="A37" s="15" t="s">
        <v>14</v>
      </c>
      <c r="B37" s="1"/>
      <c r="D37" s="13"/>
      <c r="E37" s="14"/>
      <c r="F37" s="12"/>
      <c r="G37" s="13"/>
      <c r="H37" s="14"/>
      <c r="I37" s="12"/>
      <c r="J37" s="13"/>
      <c r="K37" s="14"/>
    </row>
    <row r="38" spans="1:7" ht="30.75" customHeight="1" thickBot="1">
      <c r="A38" s="69" t="s">
        <v>17</v>
      </c>
      <c r="B38" s="70"/>
      <c r="C38" s="70"/>
      <c r="D38" s="71"/>
      <c r="E38" s="16"/>
      <c r="F38" s="60">
        <f>(D20+H20+L20+D34+H34+L34)*2.55</f>
        <v>4641.9945</v>
      </c>
      <c r="G38" s="17" t="s">
        <v>16</v>
      </c>
    </row>
    <row r="39" spans="1:7" ht="30.75" customHeight="1" thickBot="1">
      <c r="A39" s="69" t="s">
        <v>22</v>
      </c>
      <c r="B39" s="70"/>
      <c r="C39" s="70"/>
      <c r="D39" s="71"/>
      <c r="E39" s="16"/>
      <c r="F39" s="22">
        <f>(D20+H20+L20+D34+H34+L34)*0.014</f>
        <v>25.48546</v>
      </c>
      <c r="G39" s="17" t="s">
        <v>16</v>
      </c>
    </row>
    <row r="40" ht="13.5">
      <c r="A40" t="s">
        <v>50</v>
      </c>
    </row>
  </sheetData>
  <mergeCells count="41">
    <mergeCell ref="N24:N26"/>
    <mergeCell ref="N10:N12"/>
    <mergeCell ref="A24:A26"/>
    <mergeCell ref="C24:C26"/>
    <mergeCell ref="D24:E26"/>
    <mergeCell ref="F24:F26"/>
    <mergeCell ref="G24:G26"/>
    <mergeCell ref="H24:I26"/>
    <mergeCell ref="J24:J26"/>
    <mergeCell ref="K24:K26"/>
    <mergeCell ref="L24:M26"/>
    <mergeCell ref="G10:G12"/>
    <mergeCell ref="H10:I12"/>
    <mergeCell ref="J10:J12"/>
    <mergeCell ref="K10:K12"/>
    <mergeCell ref="A10:A12"/>
    <mergeCell ref="C10:C12"/>
    <mergeCell ref="D10:E12"/>
    <mergeCell ref="F10:F12"/>
    <mergeCell ref="H34:I34"/>
    <mergeCell ref="D20:E20"/>
    <mergeCell ref="K35:L35"/>
    <mergeCell ref="G35:H35"/>
    <mergeCell ref="C35:D35"/>
    <mergeCell ref="K21:L21"/>
    <mergeCell ref="G21:H21"/>
    <mergeCell ref="L34:M34"/>
    <mergeCell ref="H20:I20"/>
    <mergeCell ref="L20:M20"/>
    <mergeCell ref="L10:M12"/>
    <mergeCell ref="C9:F9"/>
    <mergeCell ref="G9:J9"/>
    <mergeCell ref="K9:N9"/>
    <mergeCell ref="K23:N23"/>
    <mergeCell ref="G23:J23"/>
    <mergeCell ref="C23:F23"/>
    <mergeCell ref="A38:D38"/>
    <mergeCell ref="A39:D39"/>
    <mergeCell ref="A21:B21"/>
    <mergeCell ref="A35:B35"/>
    <mergeCell ref="D34:E34"/>
  </mergeCells>
  <printOptions/>
  <pageMargins left="0.75" right="0.75" top="1" bottom="1" header="0.512" footer="0.51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2010-03-19T06:33:08Z</cp:lastPrinted>
  <dcterms:created xsi:type="dcterms:W3CDTF">1997-01-08T22:48:59Z</dcterms:created>
  <dcterms:modified xsi:type="dcterms:W3CDTF">2010-03-19T07:57:31Z</dcterms:modified>
  <cp:category/>
  <cp:version/>
  <cp:contentType/>
  <cp:contentStatus/>
</cp:coreProperties>
</file>