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6年版\08-1.Gチェック修正反映_a-4_エクセル_作成中\R6年版豊橋市統計書（Gチェック用）_a-4_Gチェック修正反映_作成中\"/>
    </mc:Choice>
  </mc:AlternateContent>
  <bookViews>
    <workbookView xWindow="0" yWindow="0" windowWidth="20492" windowHeight="7765" tabRatio="1000"/>
  </bookViews>
  <sheets>
    <sheet name="見出" sheetId="50" r:id="rId1"/>
    <sheet name="3-1" sheetId="1" r:id="rId2"/>
    <sheet name="3-2-1" sheetId="2" r:id="rId3"/>
    <sheet name="3-2-2" sheetId="40" r:id="rId4"/>
    <sheet name="3-3 " sheetId="53" r:id="rId5"/>
    <sheet name="3-4" sheetId="38" r:id="rId6"/>
    <sheet name="3-5" sheetId="62" r:id="rId7"/>
    <sheet name="3-6 " sheetId="49" r:id="rId8"/>
    <sheet name="3-7" sheetId="11" r:id="rId9"/>
    <sheet name="3-8" sheetId="41" r:id="rId10"/>
    <sheet name="3-9" sheetId="13" r:id="rId11"/>
    <sheet name="3-10" sheetId="14" r:id="rId12"/>
    <sheet name="3-11" sheetId="42" r:id="rId13"/>
    <sheet name="3-12" sheetId="18" r:id="rId14"/>
    <sheet name="3-13" sheetId="58" r:id="rId15"/>
    <sheet name="3-14" sheetId="59" r:id="rId16"/>
    <sheet name="3-15" sheetId="16" r:id="rId17"/>
    <sheet name="3-16" sheetId="43" r:id="rId18"/>
    <sheet name="3-17" sheetId="21" r:id="rId19"/>
    <sheet name="3-18" sheetId="23" r:id="rId20"/>
    <sheet name="3-19 " sheetId="60" r:id="rId21"/>
    <sheet name="3-20" sheetId="45" r:id="rId22"/>
    <sheet name="3-21" sheetId="25" r:id="rId23"/>
    <sheet name="3-22" sheetId="26" r:id="rId24"/>
    <sheet name="3-23 " sheetId="61" r:id="rId25"/>
    <sheet name="3-24" sheetId="47" r:id="rId26"/>
    <sheet name="3-25" sheetId="48" r:id="rId27"/>
    <sheet name="3-26" sheetId="31" r:id="rId28"/>
    <sheet name="3-27" sheetId="32" r:id="rId29"/>
    <sheet name="3-28" sheetId="51" r:id="rId30"/>
    <sheet name="3-29" sheetId="20" r:id="rId31"/>
  </sheets>
  <definedNames>
    <definedName name="_xlnm.Print_Area" localSheetId="14">'3-13'!$A$1:$M$44</definedName>
    <definedName name="_xlnm.Print_Area" localSheetId="16">'3-15'!$A$1:$V$42</definedName>
    <definedName name="_xlnm.Print_Area" localSheetId="23">'3-22'!$A$1:$Q$60</definedName>
    <definedName name="_xlnm.Print_Area" localSheetId="3">'3-2-2'!$A$1:$K$23</definedName>
    <definedName name="_xlnm.Print_Area" localSheetId="24">'3-23 '!$A$1:$Q$53</definedName>
    <definedName name="_xlnm.Print_Area" localSheetId="25">'3-24'!$A$1:$N$51</definedName>
    <definedName name="_xlnm.Print_Area" localSheetId="29">'3-28'!$A$1:$S$46</definedName>
    <definedName name="_xlnm.Print_Area" localSheetId="9">'3-8'!$A$1:$I$59</definedName>
    <definedName name="_xlnm.Print_Area" localSheetId="0">見出!$A$1:$G$37</definedName>
    <definedName name="変換データ">#REF!</definedName>
  </definedNames>
  <calcPr calcId="162913" refMode="R1C1"/>
</workbook>
</file>

<file path=xl/calcChain.xml><?xml version="1.0" encoding="utf-8"?>
<calcChain xmlns="http://schemas.openxmlformats.org/spreadsheetml/2006/main">
  <c r="G56" i="26" l="1"/>
  <c r="F56" i="26"/>
  <c r="I56" i="26"/>
  <c r="J56" i="26"/>
  <c r="L56" i="26"/>
  <c r="M56" i="26"/>
  <c r="P56" i="26"/>
  <c r="Q56" i="26"/>
  <c r="E56" i="26"/>
  <c r="Z14" i="60"/>
  <c r="Z6" i="60" l="1"/>
  <c r="T33" i="60"/>
  <c r="T32" i="60"/>
  <c r="T30" i="60"/>
  <c r="T29" i="60"/>
  <c r="T28" i="60"/>
  <c r="T27" i="60"/>
  <c r="T26" i="60"/>
  <c r="T24" i="60"/>
  <c r="T22" i="60"/>
  <c r="T21" i="60"/>
  <c r="T20" i="60"/>
  <c r="T19" i="60"/>
  <c r="T18" i="60"/>
  <c r="T17" i="60"/>
  <c r="T16" i="60"/>
  <c r="T15" i="60"/>
  <c r="W14" i="60"/>
  <c r="T14" i="60" s="1"/>
  <c r="V14" i="60"/>
  <c r="T13" i="60"/>
  <c r="T12" i="60"/>
  <c r="T11" i="60"/>
  <c r="W10" i="60"/>
  <c r="V10" i="60"/>
  <c r="T10" i="60" s="1"/>
  <c r="T9" i="60"/>
  <c r="T8" i="60"/>
  <c r="T7" i="60"/>
  <c r="T6" i="60" s="1"/>
  <c r="W6" i="60"/>
  <c r="V6" i="60"/>
  <c r="W5" i="60"/>
  <c r="L33" i="60"/>
  <c r="L32" i="60"/>
  <c r="L30" i="60"/>
  <c r="L29" i="60"/>
  <c r="L28" i="60"/>
  <c r="L27" i="60"/>
  <c r="L26" i="60"/>
  <c r="L24" i="60"/>
  <c r="L22" i="60"/>
  <c r="L21" i="60"/>
  <c r="L20" i="60"/>
  <c r="L19" i="60"/>
  <c r="L18" i="60"/>
  <c r="L17" i="60"/>
  <c r="L16" i="60"/>
  <c r="L15" i="60"/>
  <c r="O14" i="60"/>
  <c r="L14" i="60" s="1"/>
  <c r="N14" i="60"/>
  <c r="L13" i="60"/>
  <c r="L12" i="60"/>
  <c r="L11" i="60"/>
  <c r="O10" i="60"/>
  <c r="N10" i="60"/>
  <c r="L10" i="60" s="1"/>
  <c r="L9" i="60"/>
  <c r="L8" i="60"/>
  <c r="L7" i="60"/>
  <c r="O6" i="60"/>
  <c r="O5" i="60" s="1"/>
  <c r="N6" i="60"/>
  <c r="L6" i="60"/>
  <c r="D33" i="60"/>
  <c r="D32" i="60"/>
  <c r="D31" i="60"/>
  <c r="D30" i="60"/>
  <c r="D29" i="60"/>
  <c r="D27" i="60"/>
  <c r="D25" i="60"/>
  <c r="D24" i="60"/>
  <c r="D23" i="60"/>
  <c r="D22" i="60"/>
  <c r="D21" i="60"/>
  <c r="D20" i="60"/>
  <c r="D19" i="60"/>
  <c r="D18" i="60"/>
  <c r="D17" i="60"/>
  <c r="D16" i="60"/>
  <c r="D15" i="60"/>
  <c r="G14" i="60"/>
  <c r="F14" i="60"/>
  <c r="D14" i="60" s="1"/>
  <c r="D13" i="60"/>
  <c r="D12" i="60"/>
  <c r="D11" i="60"/>
  <c r="G10" i="60"/>
  <c r="F10" i="60"/>
  <c r="D10" i="60"/>
  <c r="D9" i="60"/>
  <c r="D8" i="60"/>
  <c r="D7" i="60"/>
  <c r="G6" i="60"/>
  <c r="F6" i="60"/>
  <c r="D6" i="60" s="1"/>
  <c r="G5" i="60"/>
  <c r="F5" i="60"/>
  <c r="T5" i="60" l="1"/>
  <c r="M14" i="60"/>
  <c r="V5" i="60"/>
  <c r="M10" i="60"/>
  <c r="L5" i="60"/>
  <c r="M5" i="60" s="1"/>
  <c r="E10" i="60"/>
  <c r="E15" i="60"/>
  <c r="E29" i="60"/>
  <c r="E33" i="60"/>
  <c r="E13" i="60"/>
  <c r="E20" i="60"/>
  <c r="E24" i="60"/>
  <c r="E21" i="60"/>
  <c r="E31" i="60"/>
  <c r="E9" i="60"/>
  <c r="E11" i="60"/>
  <c r="E18" i="60"/>
  <c r="E22" i="60"/>
  <c r="E27" i="60"/>
  <c r="N5" i="60"/>
  <c r="E14" i="60"/>
  <c r="E25" i="60"/>
  <c r="E23" i="60"/>
  <c r="E6" i="60"/>
  <c r="D5" i="60"/>
  <c r="E5" i="60" s="1"/>
  <c r="J38" i="59"/>
  <c r="I38" i="59"/>
  <c r="H38" i="59"/>
  <c r="J35" i="59"/>
  <c r="I35" i="59"/>
  <c r="H35" i="59"/>
  <c r="J28" i="59"/>
  <c r="I28" i="59"/>
  <c r="H28" i="59"/>
  <c r="M21" i="60" l="1"/>
  <c r="M13" i="60"/>
  <c r="M9" i="60"/>
  <c r="M6" i="60"/>
  <c r="M30" i="60"/>
  <c r="M26" i="60"/>
  <c r="M20" i="60"/>
  <c r="M16" i="60"/>
  <c r="M12" i="60"/>
  <c r="M32" i="60"/>
  <c r="M29" i="60"/>
  <c r="M27" i="60"/>
  <c r="M24" i="60"/>
  <c r="M19" i="60"/>
  <c r="M17" i="60"/>
  <c r="M15" i="60"/>
  <c r="M11" i="60"/>
  <c r="M7" i="60"/>
  <c r="M33" i="60"/>
  <c r="M28" i="60"/>
  <c r="M22" i="60"/>
  <c r="M18" i="60"/>
  <c r="M8" i="60"/>
  <c r="E17" i="60"/>
  <c r="E8" i="60"/>
  <c r="E7" i="60"/>
  <c r="E12" i="60"/>
  <c r="E30" i="60"/>
  <c r="E19" i="60"/>
  <c r="E32" i="60"/>
  <c r="E16" i="60"/>
  <c r="J38" i="58"/>
  <c r="I38" i="58"/>
  <c r="H38" i="58"/>
  <c r="J35" i="58"/>
  <c r="I35" i="58"/>
  <c r="H35" i="58"/>
  <c r="J28" i="58"/>
  <c r="I28" i="58"/>
  <c r="H28" i="58"/>
  <c r="B7" i="45" l="1"/>
  <c r="B5" i="45" s="1"/>
  <c r="B6" i="45"/>
  <c r="E5" i="23"/>
  <c r="D5" i="23"/>
  <c r="G5" i="13" l="1"/>
  <c r="B5" i="13"/>
  <c r="U8" i="11" l="1"/>
  <c r="Q8" i="11"/>
  <c r="E5" i="21" l="1"/>
  <c r="F13" i="43"/>
  <c r="F18" i="43"/>
  <c r="K12" i="43"/>
  <c r="F20" i="43" l="1"/>
  <c r="K20" i="43"/>
  <c r="E20" i="43" l="1"/>
  <c r="D20" i="43" s="1"/>
  <c r="T25" i="11" l="1"/>
  <c r="T13" i="11"/>
  <c r="I8" i="42"/>
  <c r="H8" i="42"/>
  <c r="G8" i="42"/>
  <c r="F8" i="42"/>
  <c r="E8" i="42"/>
  <c r="I7" i="42"/>
  <c r="H7" i="42"/>
  <c r="G7" i="42"/>
  <c r="F7" i="42"/>
  <c r="E7" i="42"/>
  <c r="I6" i="42"/>
  <c r="H6" i="42"/>
  <c r="G6" i="42"/>
  <c r="F6" i="42"/>
  <c r="E6" i="42"/>
  <c r="I5" i="42"/>
  <c r="H5" i="42"/>
  <c r="G5" i="42"/>
  <c r="F5" i="42"/>
  <c r="E5" i="42"/>
  <c r="I8" i="41" l="1"/>
  <c r="H8" i="41"/>
  <c r="G8" i="41"/>
  <c r="D8" i="41"/>
  <c r="I7" i="41"/>
  <c r="H7" i="41"/>
  <c r="G7" i="41"/>
  <c r="D7" i="41"/>
  <c r="I6" i="41"/>
  <c r="H6" i="41"/>
  <c r="G6" i="41"/>
  <c r="D6" i="41"/>
  <c r="I5" i="41"/>
  <c r="H5" i="41"/>
  <c r="G5" i="41"/>
  <c r="D5" i="41"/>
  <c r="P35" i="11" l="1"/>
  <c r="Q35" i="11" s="1"/>
  <c r="L35" i="11"/>
  <c r="M35" i="11" s="1"/>
  <c r="H35" i="11"/>
  <c r="I35" i="11" s="1"/>
  <c r="D35" i="11"/>
  <c r="E35" i="11" s="1"/>
  <c r="P33" i="11"/>
  <c r="Q33" i="11" s="1"/>
  <c r="L33" i="11"/>
  <c r="M33" i="11" s="1"/>
  <c r="H33" i="11"/>
  <c r="I33" i="11" s="1"/>
  <c r="D33" i="11"/>
  <c r="E33" i="11" s="1"/>
  <c r="P32" i="11"/>
  <c r="Q32" i="11" s="1"/>
  <c r="L32" i="11"/>
  <c r="M32" i="11" s="1"/>
  <c r="H32" i="11"/>
  <c r="I32" i="11" s="1"/>
  <c r="D32" i="11"/>
  <c r="E32" i="11" s="1"/>
  <c r="P31" i="11"/>
  <c r="Q31" i="11" s="1"/>
  <c r="L31" i="11"/>
  <c r="M31" i="11" s="1"/>
  <c r="H31" i="11"/>
  <c r="I31" i="11" s="1"/>
  <c r="D31" i="11"/>
  <c r="E31" i="11" s="1"/>
  <c r="P30" i="11"/>
  <c r="Q30" i="11" s="1"/>
  <c r="L30" i="11"/>
  <c r="M30" i="11" s="1"/>
  <c r="H30" i="11"/>
  <c r="I30" i="11" s="1"/>
  <c r="D30" i="11"/>
  <c r="E30" i="11" s="1"/>
  <c r="P29" i="11"/>
  <c r="Q29" i="11" s="1"/>
  <c r="L29" i="11"/>
  <c r="M29" i="11" s="1"/>
  <c r="H29" i="11"/>
  <c r="I29" i="11" s="1"/>
  <c r="D29" i="11"/>
  <c r="E29" i="11" s="1"/>
  <c r="P28" i="11"/>
  <c r="Q28" i="11" s="1"/>
  <c r="L28" i="11"/>
  <c r="M28" i="11" s="1"/>
  <c r="H28" i="11"/>
  <c r="I28" i="11" s="1"/>
  <c r="D28" i="11"/>
  <c r="E28" i="11" s="1"/>
  <c r="P27" i="11"/>
  <c r="Q27" i="11" s="1"/>
  <c r="L27" i="11"/>
  <c r="M27" i="11" s="1"/>
  <c r="H27" i="11"/>
  <c r="I27" i="11" s="1"/>
  <c r="D27" i="11"/>
  <c r="E27" i="11" s="1"/>
  <c r="P26" i="11"/>
  <c r="Q26" i="11" s="1"/>
  <c r="L26" i="11"/>
  <c r="M26" i="11" s="1"/>
  <c r="H26" i="11"/>
  <c r="I26" i="11" s="1"/>
  <c r="D26" i="11"/>
  <c r="E26" i="11" s="1"/>
  <c r="S25" i="11"/>
  <c r="R25" i="11"/>
  <c r="P25" i="11"/>
  <c r="Q25" i="11" s="1"/>
  <c r="O25" i="11"/>
  <c r="N25" i="11"/>
  <c r="L25" i="11"/>
  <c r="M25" i="11" s="1"/>
  <c r="K25" i="11"/>
  <c r="J25" i="11"/>
  <c r="H25" i="11"/>
  <c r="I25" i="11" s="1"/>
  <c r="G25" i="11"/>
  <c r="F25" i="11"/>
  <c r="D25" i="11"/>
  <c r="E25" i="11" s="1"/>
  <c r="P23" i="11"/>
  <c r="Q23" i="11" s="1"/>
  <c r="L23" i="11"/>
  <c r="M23" i="11" s="1"/>
  <c r="H23" i="11"/>
  <c r="I23" i="11" s="1"/>
  <c r="D23" i="11"/>
  <c r="E23" i="11" s="1"/>
  <c r="P22" i="11"/>
  <c r="Q22" i="11" s="1"/>
  <c r="L22" i="11"/>
  <c r="M22" i="11" s="1"/>
  <c r="H22" i="11"/>
  <c r="I22" i="11" s="1"/>
  <c r="D22" i="11"/>
  <c r="E22" i="11" s="1"/>
  <c r="P21" i="11"/>
  <c r="Q21" i="11" s="1"/>
  <c r="L21" i="11"/>
  <c r="M21" i="11" s="1"/>
  <c r="H21" i="11"/>
  <c r="I21" i="11" s="1"/>
  <c r="D21" i="11"/>
  <c r="E21" i="11" s="1"/>
  <c r="P20" i="11"/>
  <c r="Q20" i="11" s="1"/>
  <c r="L20" i="11"/>
  <c r="M20" i="11" s="1"/>
  <c r="H20" i="11"/>
  <c r="I20" i="11" s="1"/>
  <c r="D20" i="11"/>
  <c r="E20" i="11" s="1"/>
  <c r="P19" i="11"/>
  <c r="Q19" i="11" s="1"/>
  <c r="L19" i="11"/>
  <c r="M19" i="11" s="1"/>
  <c r="H19" i="11"/>
  <c r="I19" i="11" s="1"/>
  <c r="D19" i="11"/>
  <c r="E19" i="11" s="1"/>
  <c r="P18" i="11"/>
  <c r="Q18" i="11" s="1"/>
  <c r="L18" i="11"/>
  <c r="M18" i="11" s="1"/>
  <c r="H18" i="11"/>
  <c r="I18" i="11" s="1"/>
  <c r="D18" i="11"/>
  <c r="E18" i="11" s="1"/>
  <c r="P17" i="11"/>
  <c r="Q17" i="11" s="1"/>
  <c r="L17" i="11"/>
  <c r="M17" i="11" s="1"/>
  <c r="H17" i="11"/>
  <c r="I17" i="11" s="1"/>
  <c r="D17" i="11"/>
  <c r="E17" i="11" s="1"/>
  <c r="P16" i="11"/>
  <c r="Q16" i="11" s="1"/>
  <c r="L16" i="11"/>
  <c r="M16" i="11" s="1"/>
  <c r="H16" i="11"/>
  <c r="I16" i="11" s="1"/>
  <c r="D16" i="11"/>
  <c r="E16" i="11" s="1"/>
  <c r="P15" i="11"/>
  <c r="Q15" i="11" s="1"/>
  <c r="L15" i="11"/>
  <c r="M15" i="11" s="1"/>
  <c r="H15" i="11"/>
  <c r="I15" i="11" s="1"/>
  <c r="D15" i="11"/>
  <c r="E15" i="11" s="1"/>
  <c r="P14" i="11"/>
  <c r="Q14" i="11" s="1"/>
  <c r="L14" i="11"/>
  <c r="M14" i="11" s="1"/>
  <c r="H14" i="11"/>
  <c r="I14" i="11" s="1"/>
  <c r="D14" i="11"/>
  <c r="E14" i="11" s="1"/>
  <c r="S13" i="11"/>
  <c r="R13" i="11"/>
  <c r="P13" i="11"/>
  <c r="Q13" i="11" s="1"/>
  <c r="O13" i="11"/>
  <c r="N13" i="11"/>
  <c r="L13" i="11"/>
  <c r="M13" i="11" s="1"/>
  <c r="K13" i="11"/>
  <c r="J13" i="11"/>
  <c r="H13" i="11"/>
  <c r="I13" i="11" s="1"/>
  <c r="G13" i="11"/>
  <c r="F13" i="11"/>
  <c r="D13" i="11"/>
  <c r="E13" i="11" s="1"/>
  <c r="P11" i="11"/>
  <c r="Q11" i="11" s="1"/>
  <c r="L11" i="11"/>
  <c r="M11" i="11" s="1"/>
  <c r="H11" i="11"/>
  <c r="I11" i="11" s="1"/>
  <c r="D11" i="11"/>
  <c r="E11" i="11" s="1"/>
  <c r="P10" i="11"/>
  <c r="Q10" i="11" s="1"/>
  <c r="L10" i="11"/>
  <c r="M10" i="11" s="1"/>
  <c r="H10" i="11"/>
  <c r="I10" i="11" s="1"/>
  <c r="D10" i="11"/>
  <c r="E10" i="11" s="1"/>
  <c r="P9" i="11"/>
  <c r="Q9" i="11" s="1"/>
  <c r="L9" i="11"/>
  <c r="M9" i="11" s="1"/>
  <c r="H9" i="11"/>
  <c r="I9" i="11" s="1"/>
  <c r="D9" i="11"/>
  <c r="E9" i="11" s="1"/>
  <c r="S8" i="11"/>
  <c r="R8" i="11"/>
  <c r="P8" i="11"/>
  <c r="O8" i="11"/>
  <c r="N8" i="11"/>
  <c r="L8" i="11"/>
  <c r="M8" i="11" s="1"/>
  <c r="K8" i="11"/>
  <c r="J8" i="11"/>
  <c r="H8" i="11"/>
  <c r="I8" i="11" s="1"/>
  <c r="G8" i="11"/>
  <c r="F8" i="11"/>
  <c r="D8" i="11"/>
  <c r="E8" i="11" s="1"/>
  <c r="S6" i="11"/>
  <c r="R6" i="11"/>
  <c r="P6" i="11"/>
  <c r="Q6" i="11" s="1"/>
  <c r="O6" i="11"/>
  <c r="N6" i="11"/>
  <c r="L6" i="11"/>
  <c r="M6" i="11" s="1"/>
  <c r="K6" i="11"/>
  <c r="J6" i="11"/>
  <c r="H6" i="11"/>
  <c r="I6" i="11" s="1"/>
  <c r="G6" i="11"/>
  <c r="F6" i="11"/>
  <c r="D6" i="11"/>
  <c r="E6" i="11" s="1"/>
  <c r="G52" i="1" l="1"/>
  <c r="X16" i="60" l="1"/>
  <c r="AA14" i="60"/>
  <c r="X14" i="60" s="1"/>
  <c r="AA10" i="60"/>
  <c r="Z10" i="60"/>
  <c r="AA6" i="60"/>
  <c r="X10" i="60" l="1"/>
  <c r="X5" i="60" s="1"/>
  <c r="AA5" i="60"/>
  <c r="Z5" i="60"/>
  <c r="X6" i="60"/>
  <c r="G51" i="1"/>
  <c r="Y10" i="60" l="1"/>
  <c r="U11" i="60"/>
  <c r="U13" i="60"/>
  <c r="U8" i="60"/>
  <c r="U20" i="60"/>
  <c r="U17" i="60"/>
  <c r="U10" i="60"/>
  <c r="U22" i="60"/>
  <c r="U19" i="60"/>
  <c r="U6" i="60"/>
  <c r="U21" i="60"/>
  <c r="U12" i="60"/>
  <c r="U28" i="60"/>
  <c r="U24" i="60"/>
  <c r="U30" i="60"/>
  <c r="U27" i="60"/>
  <c r="U14" i="60"/>
  <c r="U33" i="60"/>
  <c r="U7" i="60"/>
  <c r="U32" i="60"/>
  <c r="U15" i="60"/>
  <c r="U26" i="60"/>
  <c r="U29" i="60"/>
  <c r="U9" i="60"/>
  <c r="U18" i="60"/>
  <c r="U5" i="60"/>
  <c r="Y12" i="60"/>
  <c r="Y7" i="60"/>
  <c r="Y11" i="60"/>
  <c r="Y6" i="60"/>
  <c r="Y14" i="60"/>
  <c r="Y5" i="60"/>
  <c r="Y20" i="60"/>
  <c r="Y19" i="60"/>
  <c r="Y32" i="60"/>
  <c r="Y30" i="60"/>
  <c r="Y28" i="60"/>
  <c r="Y27" i="60"/>
  <c r="Y17" i="60"/>
  <c r="Y33" i="60"/>
  <c r="Y29" i="60"/>
  <c r="Y26" i="60"/>
  <c r="Y24" i="60"/>
  <c r="Y22" i="60"/>
  <c r="Y21" i="60"/>
  <c r="Y18" i="60"/>
  <c r="Y15" i="60"/>
  <c r="Y9" i="60"/>
  <c r="Y13" i="60"/>
  <c r="Y8" i="60"/>
  <c r="I11" i="21" l="1"/>
  <c r="I6" i="21"/>
  <c r="G50" i="1"/>
  <c r="G49" i="1"/>
  <c r="G48" i="1"/>
  <c r="G47" i="1"/>
  <c r="G46" i="1"/>
  <c r="K18" i="43"/>
  <c r="E18" i="43" s="1"/>
  <c r="F10" i="43"/>
  <c r="K10" i="43"/>
  <c r="D6" i="21"/>
  <c r="V13" i="11"/>
  <c r="W13" i="11"/>
  <c r="G44" i="1"/>
  <c r="G43" i="1"/>
  <c r="G41" i="1"/>
  <c r="I7" i="21"/>
  <c r="I8" i="21"/>
  <c r="I9" i="21"/>
  <c r="I10" i="21"/>
  <c r="G42" i="1"/>
  <c r="C40" i="1"/>
  <c r="G40" i="1" s="1"/>
  <c r="C39" i="1"/>
  <c r="G39" i="1" s="1"/>
  <c r="C38" i="1"/>
  <c r="G38" i="1" s="1"/>
  <c r="C37" i="1"/>
  <c r="G37" i="1" s="1"/>
  <c r="C36" i="1"/>
  <c r="G36" i="1" s="1"/>
  <c r="C35" i="1"/>
  <c r="G35" i="1" s="1"/>
  <c r="C34" i="1"/>
  <c r="G34" i="1" s="1"/>
  <c r="C33" i="1"/>
  <c r="G33" i="1" s="1"/>
  <c r="C32" i="1"/>
  <c r="G32" i="1" s="1"/>
  <c r="C31" i="1"/>
  <c r="G31" i="1" s="1"/>
  <c r="C30" i="1"/>
  <c r="G30" i="1" s="1"/>
  <c r="C29" i="1"/>
  <c r="G29" i="1" s="1"/>
  <c r="C28" i="1"/>
  <c r="G28" i="1" s="1"/>
  <c r="C27" i="1"/>
  <c r="G27" i="1" s="1"/>
  <c r="C26" i="1"/>
  <c r="G26" i="1" s="1"/>
  <c r="C25" i="1"/>
  <c r="G25" i="1" s="1"/>
  <c r="C24" i="1"/>
  <c r="G24" i="1" s="1"/>
  <c r="C23" i="1"/>
  <c r="G23" i="1" s="1"/>
  <c r="C22" i="1"/>
  <c r="G22" i="1" s="1"/>
  <c r="C21" i="1"/>
  <c r="G21" i="1" s="1"/>
  <c r="C20" i="1"/>
  <c r="G20" i="1" s="1"/>
  <c r="C19" i="1"/>
  <c r="G19" i="1" s="1"/>
  <c r="C18" i="1"/>
  <c r="G18" i="1" s="1"/>
  <c r="C17" i="1"/>
  <c r="G17" i="1" s="1"/>
  <c r="C16" i="1"/>
  <c r="G16" i="1" s="1"/>
  <c r="C15" i="1"/>
  <c r="G15" i="1" s="1"/>
  <c r="C14" i="1"/>
  <c r="G14" i="1" s="1"/>
  <c r="C13" i="1"/>
  <c r="G13" i="1" s="1"/>
  <c r="C12" i="1"/>
  <c r="G12" i="1" s="1"/>
  <c r="C11" i="1"/>
  <c r="G11" i="1" s="1"/>
  <c r="C10" i="1"/>
  <c r="G10" i="1" s="1"/>
  <c r="C9" i="1"/>
  <c r="G9" i="1" s="1"/>
  <c r="C8" i="1"/>
  <c r="G8" i="1" s="1"/>
  <c r="C7" i="1"/>
  <c r="G7" i="1" s="1"/>
  <c r="C6" i="1"/>
  <c r="G6" i="1" s="1"/>
  <c r="I9" i="42"/>
  <c r="H9" i="42"/>
  <c r="G9" i="42"/>
  <c r="F9" i="42"/>
  <c r="E9" i="42"/>
  <c r="F21" i="43"/>
  <c r="K21" i="43"/>
  <c r="F19" i="43"/>
  <c r="K19" i="43"/>
  <c r="F17" i="43"/>
  <c r="K17" i="43"/>
  <c r="F16" i="43"/>
  <c r="K16" i="43"/>
  <c r="F15" i="43"/>
  <c r="K15" i="43"/>
  <c r="F14" i="43"/>
  <c r="K14" i="43"/>
  <c r="K13" i="43"/>
  <c r="F12" i="43"/>
  <c r="F11" i="43"/>
  <c r="K11" i="43"/>
  <c r="D7" i="21"/>
  <c r="D8" i="21"/>
  <c r="D9" i="21"/>
  <c r="D10" i="21"/>
  <c r="D11" i="21"/>
  <c r="M5" i="21"/>
  <c r="L5" i="21"/>
  <c r="K5" i="21"/>
  <c r="J5" i="21"/>
  <c r="H5" i="21"/>
  <c r="G5" i="21"/>
  <c r="F5" i="21"/>
  <c r="D6" i="23"/>
  <c r="D7" i="23"/>
  <c r="I5" i="23"/>
  <c r="H5" i="23"/>
  <c r="G5" i="23"/>
  <c r="F5" i="23"/>
  <c r="B8" i="45"/>
  <c r="B9" i="45"/>
  <c r="B10" i="45"/>
  <c r="H5" i="45"/>
  <c r="G5" i="45"/>
  <c r="F5" i="45"/>
  <c r="E5" i="45"/>
  <c r="D5" i="45"/>
  <c r="C5" i="45"/>
  <c r="W8" i="11"/>
  <c r="W25" i="11"/>
  <c r="V8" i="11"/>
  <c r="V25" i="11"/>
  <c r="T9" i="11"/>
  <c r="T10" i="11"/>
  <c r="T11" i="11"/>
  <c r="T14" i="11"/>
  <c r="T15" i="11"/>
  <c r="T16" i="11"/>
  <c r="T17" i="11"/>
  <c r="T18" i="11"/>
  <c r="T19" i="11"/>
  <c r="T20" i="11"/>
  <c r="T21" i="11"/>
  <c r="T22" i="11"/>
  <c r="T23" i="11"/>
  <c r="T26" i="11"/>
  <c r="T27" i="11"/>
  <c r="T28" i="11"/>
  <c r="T29" i="11"/>
  <c r="T30" i="11"/>
  <c r="T31" i="11"/>
  <c r="T32" i="11"/>
  <c r="T33" i="11"/>
  <c r="H9" i="41"/>
  <c r="I9" i="41"/>
  <c r="G9" i="41"/>
  <c r="D9" i="41"/>
  <c r="K5" i="13"/>
  <c r="J5" i="13"/>
  <c r="I5" i="13"/>
  <c r="H5" i="13"/>
  <c r="F5" i="13"/>
  <c r="E5" i="13"/>
  <c r="D5" i="13"/>
  <c r="C5" i="13"/>
  <c r="T35" i="11"/>
  <c r="E10" i="43" l="1"/>
  <c r="E19" i="43"/>
  <c r="D19" i="43" s="1"/>
  <c r="E14" i="43"/>
  <c r="D14" i="43" s="1"/>
  <c r="E12" i="43"/>
  <c r="D12" i="43" s="1"/>
  <c r="E16" i="43"/>
  <c r="D16" i="43" s="1"/>
  <c r="E13" i="43"/>
  <c r="D13" i="43" s="1"/>
  <c r="E15" i="43"/>
  <c r="D15" i="43" s="1"/>
  <c r="E17" i="43"/>
  <c r="D17" i="43" s="1"/>
  <c r="E21" i="43"/>
  <c r="D21" i="43" s="1"/>
  <c r="D18" i="43"/>
  <c r="E11" i="43"/>
  <c r="D5" i="21"/>
  <c r="I5" i="21"/>
  <c r="V6" i="11"/>
  <c r="W6" i="11"/>
  <c r="T8" i="11"/>
  <c r="T6" i="11" l="1"/>
  <c r="U16" i="11" l="1"/>
  <c r="U9" i="11"/>
  <c r="U23" i="11"/>
  <c r="U11" i="11"/>
  <c r="U25" i="11"/>
  <c r="U15" i="11"/>
  <c r="U10" i="11"/>
  <c r="U33" i="11"/>
  <c r="U29" i="11"/>
  <c r="U32" i="11"/>
  <c r="U31" i="11"/>
  <c r="U35" i="11"/>
  <c r="U6" i="11"/>
  <c r="U28" i="11"/>
  <c r="U13" i="11"/>
  <c r="U30" i="11"/>
  <c r="U18" i="11"/>
  <c r="U26" i="11"/>
  <c r="U19" i="11"/>
  <c r="U20" i="11"/>
  <c r="U27" i="11"/>
  <c r="U14" i="11"/>
  <c r="U22" i="11"/>
  <c r="U17" i="11"/>
  <c r="U21" i="11"/>
</calcChain>
</file>

<file path=xl/sharedStrings.xml><?xml version="1.0" encoding="utf-8"?>
<sst xmlns="http://schemas.openxmlformats.org/spreadsheetml/2006/main" count="2026" uniqueCount="1299">
  <si>
    <t>牛川通五丁目</t>
    <phoneticPr fontId="3"/>
  </si>
  <si>
    <t>石巻中山町</t>
    <phoneticPr fontId="3"/>
  </si>
  <si>
    <t>牛川薬師町</t>
    <phoneticPr fontId="3"/>
  </si>
  <si>
    <t>石巻西川町</t>
    <phoneticPr fontId="3"/>
  </si>
  <si>
    <t>内張町</t>
    <phoneticPr fontId="3"/>
  </si>
  <si>
    <t>石巻萩平町</t>
    <phoneticPr fontId="3"/>
  </si>
  <si>
    <t>石巻平野町</t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</si>
  <si>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</si>
  <si>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</si>
  <si>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</si>
  <si>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</si>
  <si>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</si>
  <si>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梅薮町</t>
    <phoneticPr fontId="3"/>
  </si>
  <si>
    <t>一宮市</t>
    <rPh sb="0" eb="2">
      <t>イチノミヤ</t>
    </rPh>
    <rPh sb="2" eb="3">
      <t>シ</t>
    </rPh>
    <phoneticPr fontId="3"/>
  </si>
  <si>
    <t>磐田市</t>
    <rPh sb="0" eb="2">
      <t>イワタ</t>
    </rPh>
    <rPh sb="2" eb="3">
      <t>シ</t>
    </rPh>
    <phoneticPr fontId="3"/>
  </si>
  <si>
    <t>石巻本町</t>
    <phoneticPr fontId="3"/>
  </si>
  <si>
    <t>梅薮西町</t>
    <phoneticPr fontId="3"/>
  </si>
  <si>
    <t>磯辺下地町</t>
    <phoneticPr fontId="3"/>
  </si>
  <si>
    <t>瓜郷町</t>
    <phoneticPr fontId="3"/>
  </si>
  <si>
    <t>市場一丁目</t>
    <phoneticPr fontId="3"/>
  </si>
  <si>
    <t>駅前大通一丁目</t>
    <phoneticPr fontId="3"/>
  </si>
  <si>
    <t>駅前大通二丁目</t>
    <phoneticPr fontId="3"/>
  </si>
  <si>
    <t>駅前大通三丁目</t>
    <phoneticPr fontId="3"/>
  </si>
  <si>
    <t>今橋町</t>
    <phoneticPr fontId="3"/>
  </si>
  <si>
    <t>公務（他に分類さ</t>
    <rPh sb="0" eb="2">
      <t>コウム</t>
    </rPh>
    <rPh sb="3" eb="4">
      <t>ホカ</t>
    </rPh>
    <rPh sb="5" eb="7">
      <t>ブンルイ</t>
    </rPh>
    <phoneticPr fontId="3"/>
  </si>
  <si>
    <t>正規の職員・従業員</t>
  </si>
  <si>
    <t>農業・林業</t>
    <rPh sb="3" eb="5">
      <t>リンギョウ</t>
    </rPh>
    <phoneticPr fontId="3"/>
  </si>
  <si>
    <t>江島町</t>
    <phoneticPr fontId="3"/>
  </si>
  <si>
    <t>飯村町</t>
    <phoneticPr fontId="3"/>
  </si>
  <si>
    <t>老津町</t>
    <phoneticPr fontId="3"/>
  </si>
  <si>
    <t>飯村北一丁目</t>
    <phoneticPr fontId="3"/>
  </si>
  <si>
    <t>老松町</t>
    <phoneticPr fontId="3"/>
  </si>
  <si>
    <t>飯村北二丁目</t>
    <phoneticPr fontId="3"/>
  </si>
  <si>
    <t>往完町</t>
    <phoneticPr fontId="3"/>
  </si>
  <si>
    <t>飯村北三丁目</t>
    <phoneticPr fontId="3"/>
  </si>
  <si>
    <t>飯村北四丁目</t>
    <phoneticPr fontId="3"/>
  </si>
  <si>
    <t>大岩町</t>
    <phoneticPr fontId="3"/>
  </si>
  <si>
    <t>飯村北五丁目</t>
    <phoneticPr fontId="3"/>
  </si>
  <si>
    <t>大崎町</t>
    <phoneticPr fontId="3"/>
  </si>
  <si>
    <t>飯村南一丁目</t>
    <phoneticPr fontId="3"/>
  </si>
  <si>
    <t>大清水町</t>
    <phoneticPr fontId="3"/>
  </si>
  <si>
    <t>　    　１６</t>
  </si>
  <si>
    <t>総数</t>
    <phoneticPr fontId="3"/>
  </si>
  <si>
    <t>大手町</t>
    <rPh sb="0" eb="2">
      <t>オオテ</t>
    </rPh>
    <rPh sb="2" eb="3">
      <t>マチ</t>
    </rPh>
    <phoneticPr fontId="3"/>
  </si>
  <si>
    <t>大橋通一丁目</t>
    <rPh sb="0" eb="2">
      <t>オオハシ</t>
    </rPh>
    <rPh sb="2" eb="3">
      <t>トオ</t>
    </rPh>
    <rPh sb="3" eb="6">
      <t>イッチョウメ</t>
    </rPh>
    <phoneticPr fontId="3"/>
  </si>
  <si>
    <t>大橋通二丁目</t>
    <rPh sb="0" eb="2">
      <t>オオハシ</t>
    </rPh>
    <rPh sb="2" eb="3">
      <t>トオ</t>
    </rPh>
    <rPh sb="3" eb="4">
      <t>ニ</t>
    </rPh>
    <rPh sb="4" eb="6">
      <t>チョウメ</t>
    </rPh>
    <phoneticPr fontId="3"/>
  </si>
  <si>
    <t>大橋通三丁目</t>
    <rPh sb="0" eb="2">
      <t>オオハシ</t>
    </rPh>
    <rPh sb="2" eb="3">
      <t>トオ</t>
    </rPh>
    <rPh sb="3" eb="6">
      <t>サンチョウメ</t>
    </rPh>
    <phoneticPr fontId="3"/>
  </si>
  <si>
    <t>大村町</t>
    <rPh sb="0" eb="2">
      <t>オオムラ</t>
    </rPh>
    <rPh sb="2" eb="3">
      <t>マチ</t>
    </rPh>
    <phoneticPr fontId="3"/>
  </si>
  <si>
    <t>大山町</t>
    <rPh sb="0" eb="2">
      <t>オオヤマ</t>
    </rPh>
    <rPh sb="2" eb="3">
      <t>マチ</t>
    </rPh>
    <phoneticPr fontId="3"/>
  </si>
  <si>
    <t>大脇町</t>
    <rPh sb="0" eb="2">
      <t>オオワキ</t>
    </rPh>
    <rPh sb="2" eb="3">
      <t>マチ</t>
    </rPh>
    <phoneticPr fontId="3"/>
  </si>
  <si>
    <t>か　　　行</t>
    <rPh sb="4" eb="5">
      <t>ギョウ</t>
    </rPh>
    <phoneticPr fontId="3"/>
  </si>
  <si>
    <t>鍵田町</t>
    <rPh sb="0" eb="1">
      <t>カギ</t>
    </rPh>
    <rPh sb="1" eb="2">
      <t>タ</t>
    </rPh>
    <rPh sb="2" eb="3">
      <t>マチ</t>
    </rPh>
    <phoneticPr fontId="3"/>
  </si>
  <si>
    <t>鍛冶町</t>
    <rPh sb="0" eb="2">
      <t>カジ</t>
    </rPh>
    <rPh sb="2" eb="3">
      <t>マチ</t>
    </rPh>
    <phoneticPr fontId="3"/>
  </si>
  <si>
    <t>春日町一丁目</t>
    <rPh sb="0" eb="2">
      <t>カスガ</t>
    </rPh>
    <rPh sb="2" eb="3">
      <t>マチ</t>
    </rPh>
    <rPh sb="3" eb="6">
      <t>イッチョウメ</t>
    </rPh>
    <phoneticPr fontId="3"/>
  </si>
  <si>
    <t>区　　　　分</t>
    <rPh sb="0" eb="1">
      <t>ク</t>
    </rPh>
    <rPh sb="5" eb="6">
      <t>ブン</t>
    </rPh>
    <phoneticPr fontId="3"/>
  </si>
  <si>
    <t xml:space="preserve">　　※
総　数
</t>
    <rPh sb="4" eb="5">
      <t>フサ</t>
    </rPh>
    <rPh sb="6" eb="7">
      <t>カズ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</si>
  <si>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</si>
  <si>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</si>
  <si>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不動産業</t>
    <rPh sb="0" eb="3">
      <t>フドウサン</t>
    </rPh>
    <rPh sb="3" eb="4">
      <t>ギョウ</t>
    </rPh>
    <phoneticPr fontId="3"/>
  </si>
  <si>
    <t>サービス業</t>
    <rPh sb="4" eb="5">
      <t>ギョウ</t>
    </rPh>
    <phoneticPr fontId="3"/>
  </si>
  <si>
    <t>漁　業</t>
    <rPh sb="0" eb="1">
      <t>リョウ</t>
    </rPh>
    <rPh sb="2" eb="3">
      <t>ギョウ</t>
    </rPh>
    <phoneticPr fontId="3"/>
  </si>
  <si>
    <r>
      <t xml:space="preserve"> </t>
    </r>
    <r>
      <rPr>
        <sz val="10"/>
        <rFont val="ＭＳ Ｐ明朝"/>
        <family val="1"/>
        <charset val="128"/>
      </rPr>
      <t>8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3" eb="4">
      <t>ツキ</t>
    </rPh>
    <rPh sb="7" eb="8">
      <t>ニチ</t>
    </rPh>
    <phoneticPr fontId="3"/>
  </si>
  <si>
    <t>から成る世帯
夫婦とひとり親</t>
    <rPh sb="2" eb="3">
      <t>ナ</t>
    </rPh>
    <rPh sb="4" eb="6">
      <t>セタイ</t>
    </rPh>
    <rPh sb="7" eb="9">
      <t>フウフ</t>
    </rPh>
    <rPh sb="13" eb="14">
      <t>オヤ</t>
    </rPh>
    <phoneticPr fontId="3"/>
  </si>
  <si>
    <t>親から成る世帯
夫婦、子供とひとり</t>
    <rPh sb="0" eb="1">
      <t>オヤ</t>
    </rPh>
    <rPh sb="3" eb="4">
      <t>ナ</t>
    </rPh>
    <rPh sb="5" eb="7">
      <t>セタイ</t>
    </rPh>
    <rPh sb="8" eb="9">
      <t>オット</t>
    </rPh>
    <rPh sb="9" eb="10">
      <t>フ</t>
    </rPh>
    <rPh sb="11" eb="12">
      <t>コ</t>
    </rPh>
    <rPh sb="12" eb="13">
      <t>トモ</t>
    </rPh>
    <phoneticPr fontId="3"/>
  </si>
  <si>
    <t>情報通信業</t>
    <rPh sb="0" eb="2">
      <t>ジョウホウ</t>
    </rPh>
    <rPh sb="2" eb="5">
      <t>ツウシンギョウ</t>
    </rPh>
    <phoneticPr fontId="3"/>
  </si>
  <si>
    <t>総　　　　数</t>
    <rPh sb="0" eb="1">
      <t>フサ</t>
    </rPh>
    <rPh sb="5" eb="6">
      <t>カズ</t>
    </rPh>
    <phoneticPr fontId="3"/>
  </si>
  <si>
    <r>
      <t>１５ ～ １９</t>
    </r>
    <r>
      <rPr>
        <sz val="6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歳</t>
    </r>
    <phoneticPr fontId="3"/>
  </si>
  <si>
    <r>
      <t>２０ ～ ２４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</si>
  <si>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２５ ～ ２９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</si>
  <si>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３０ ～ ３４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</si>
  <si>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３５ ～ ３９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</si>
  <si>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４０ ～ ４４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</si>
  <si>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４５ ～ ４９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</si>
  <si>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５０ ～ ５４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</si>
  <si>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６０ ～ ６４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</si>
  <si>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５５ ～ ５９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</si>
  <si>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６５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歳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以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上</t>
    </r>
    <r>
      <rPr>
        <sz val="4.5"/>
        <color indexed="9"/>
        <rFont val="ＭＳ Ｐ明朝"/>
        <family val="1"/>
        <charset val="128"/>
      </rPr>
      <t>■</t>
    </r>
    <rPh sb="3" eb="4">
      <t>サイ</t>
    </rPh>
    <rPh sb="5" eb="6">
      <t>イ</t>
    </rPh>
    <rPh sb="7" eb="8">
      <t>ウエ</t>
    </rPh>
    <phoneticPr fontId="3"/>
  </si>
  <si>
    <t>春日町二丁目</t>
    <rPh sb="0" eb="2">
      <t>カスガ</t>
    </rPh>
    <rPh sb="2" eb="3">
      <t>マチ</t>
    </rPh>
    <rPh sb="3" eb="4">
      <t>ニ</t>
    </rPh>
    <rPh sb="4" eb="6">
      <t>チョウメ</t>
    </rPh>
    <phoneticPr fontId="3"/>
  </si>
  <si>
    <t>曲尺手町</t>
    <rPh sb="0" eb="1">
      <t>キョク</t>
    </rPh>
    <rPh sb="1" eb="2">
      <t>シャク</t>
    </rPh>
    <rPh sb="2" eb="3">
      <t>テ</t>
    </rPh>
    <rPh sb="3" eb="4">
      <t>マチ</t>
    </rPh>
    <phoneticPr fontId="3"/>
  </si>
  <si>
    <t>上伝馬町</t>
    <rPh sb="0" eb="1">
      <t>ウエ</t>
    </rPh>
    <rPh sb="1" eb="2">
      <t>デン</t>
    </rPh>
    <rPh sb="2" eb="3">
      <t>ウマ</t>
    </rPh>
    <rPh sb="3" eb="4">
      <t>マチ</t>
    </rPh>
    <phoneticPr fontId="3"/>
  </si>
  <si>
    <t>神ノ輪町</t>
    <rPh sb="0" eb="1">
      <t>カミ</t>
    </rPh>
    <rPh sb="2" eb="3">
      <t>ワ</t>
    </rPh>
    <rPh sb="3" eb="4">
      <t>マチ</t>
    </rPh>
    <phoneticPr fontId="3"/>
  </si>
  <si>
    <t>　    　２１</t>
    <phoneticPr fontId="3"/>
  </si>
  <si>
    <t>　    　１１</t>
    <phoneticPr fontId="3"/>
  </si>
  <si>
    <t>鴨田町</t>
    <rPh sb="0" eb="1">
      <t>カモ</t>
    </rPh>
    <rPh sb="1" eb="2">
      <t>タ</t>
    </rPh>
    <rPh sb="2" eb="3">
      <t>マチ</t>
    </rPh>
    <phoneticPr fontId="3"/>
  </si>
  <si>
    <t>賀茂町</t>
    <rPh sb="0" eb="2">
      <t>カモ</t>
    </rPh>
    <rPh sb="2" eb="3">
      <t>マチ</t>
    </rPh>
    <phoneticPr fontId="3"/>
  </si>
  <si>
    <t>萱町</t>
    <rPh sb="0" eb="1">
      <t>カヤ</t>
    </rPh>
    <rPh sb="1" eb="2">
      <t>マチ</t>
    </rPh>
    <phoneticPr fontId="3"/>
  </si>
  <si>
    <t>川崎町</t>
    <rPh sb="0" eb="2">
      <t>カワサキ</t>
    </rPh>
    <rPh sb="2" eb="3">
      <t>マチ</t>
    </rPh>
    <phoneticPr fontId="3"/>
  </si>
  <si>
    <t>瓦町</t>
    <rPh sb="0" eb="1">
      <t>カワラ</t>
    </rPh>
    <rPh sb="1" eb="2">
      <t>マチ</t>
    </rPh>
    <phoneticPr fontId="3"/>
  </si>
  <si>
    <t>瓦町通一丁目</t>
    <rPh sb="0" eb="1">
      <t>カワラ</t>
    </rPh>
    <rPh sb="1" eb="2">
      <t>マチ</t>
    </rPh>
    <rPh sb="2" eb="3">
      <t>トオ</t>
    </rPh>
    <rPh sb="3" eb="6">
      <t>イッチョウメ</t>
    </rPh>
    <phoneticPr fontId="3"/>
  </si>
  <si>
    <t>瓦町通二丁目</t>
    <rPh sb="0" eb="2">
      <t>カワラマチ</t>
    </rPh>
    <rPh sb="2" eb="3">
      <t>トオ</t>
    </rPh>
    <rPh sb="3" eb="6">
      <t>ニチョウメ</t>
    </rPh>
    <phoneticPr fontId="3"/>
  </si>
  <si>
    <t>北岩田一丁目</t>
    <rPh sb="0" eb="1">
      <t>キタ</t>
    </rPh>
    <rPh sb="1" eb="3">
      <t>イワタ</t>
    </rPh>
    <rPh sb="3" eb="6">
      <t>イッチョウメ</t>
    </rPh>
    <phoneticPr fontId="3"/>
  </si>
  <si>
    <t>北岩田二丁目</t>
    <rPh sb="0" eb="1">
      <t>キタ</t>
    </rPh>
    <rPh sb="1" eb="3">
      <t>イワタ</t>
    </rPh>
    <rPh sb="3" eb="6">
      <t>ニチョウメ</t>
    </rPh>
    <phoneticPr fontId="3"/>
  </si>
  <si>
    <t>北丘町</t>
    <rPh sb="0" eb="1">
      <t>キタ</t>
    </rPh>
    <rPh sb="1" eb="2">
      <t>オカ</t>
    </rPh>
    <rPh sb="2" eb="3">
      <t>マチ</t>
    </rPh>
    <phoneticPr fontId="3"/>
  </si>
  <si>
    <t>北側町</t>
    <rPh sb="0" eb="2">
      <t>キタガワ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</si>
  <si>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</si>
  <si>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北山町</t>
    <rPh sb="0" eb="2">
      <t>キタヤマ</t>
    </rPh>
    <rPh sb="2" eb="3">
      <t>マチ</t>
    </rPh>
    <phoneticPr fontId="3"/>
  </si>
  <si>
    <t>絹田町</t>
    <rPh sb="0" eb="1">
      <t>キヌ</t>
    </rPh>
    <rPh sb="1" eb="2">
      <t>タ</t>
    </rPh>
    <rPh sb="2" eb="3">
      <t>マチ</t>
    </rPh>
    <phoneticPr fontId="3"/>
  </si>
  <si>
    <t>清須町</t>
    <rPh sb="0" eb="3">
      <t>キヨスチョウ</t>
    </rPh>
    <phoneticPr fontId="3"/>
  </si>
  <si>
    <t>草間町</t>
    <rPh sb="0" eb="2">
      <t>クサマ</t>
    </rPh>
    <rPh sb="2" eb="3">
      <t>マチ</t>
    </rPh>
    <phoneticPr fontId="3"/>
  </si>
  <si>
    <t>下条西町</t>
    <rPh sb="0" eb="2">
      <t>ゲジョウ</t>
    </rPh>
    <rPh sb="2" eb="3">
      <t>ニシ</t>
    </rPh>
    <rPh sb="3" eb="4">
      <t>マチ</t>
    </rPh>
    <phoneticPr fontId="3"/>
  </si>
  <si>
    <t>下条東町</t>
    <rPh sb="0" eb="2">
      <t>ゲジョウ</t>
    </rPh>
    <rPh sb="2" eb="3">
      <t>ヒガシ</t>
    </rPh>
    <rPh sb="3" eb="4">
      <t>マチ</t>
    </rPh>
    <phoneticPr fontId="3"/>
  </si>
  <si>
    <t>小池町</t>
    <rPh sb="0" eb="2">
      <t>コイケ</t>
    </rPh>
    <rPh sb="2" eb="3">
      <t>マチ</t>
    </rPh>
    <phoneticPr fontId="3"/>
  </si>
  <si>
    <t>小島町</t>
    <rPh sb="0" eb="2">
      <t>コジマ</t>
    </rPh>
    <rPh sb="2" eb="3">
      <t>マチ</t>
    </rPh>
    <phoneticPr fontId="3"/>
  </si>
  <si>
    <t>小畷町</t>
    <rPh sb="0" eb="1">
      <t>コ</t>
    </rPh>
    <rPh sb="1" eb="2">
      <t>ナワテ</t>
    </rPh>
    <rPh sb="2" eb="3">
      <t>マチ</t>
    </rPh>
    <phoneticPr fontId="3"/>
  </si>
  <si>
    <t>小浜町</t>
    <rPh sb="0" eb="2">
      <t>コハマ</t>
    </rPh>
    <rPh sb="2" eb="3">
      <t>マチ</t>
    </rPh>
    <phoneticPr fontId="3"/>
  </si>
  <si>
    <t>呉服町</t>
    <rPh sb="0" eb="2">
      <t>ゴフク</t>
    </rPh>
    <rPh sb="2" eb="3">
      <t>マチ</t>
    </rPh>
    <phoneticPr fontId="3"/>
  </si>
  <si>
    <t>駒形町</t>
    <rPh sb="0" eb="2">
      <t>コマガタ</t>
    </rPh>
    <rPh sb="2" eb="3">
      <t>マチ</t>
    </rPh>
    <phoneticPr fontId="3"/>
  </si>
  <si>
    <t>小松町</t>
    <rPh sb="0" eb="2">
      <t>コマツ</t>
    </rPh>
    <rPh sb="2" eb="3">
      <t>マチ</t>
    </rPh>
    <phoneticPr fontId="3"/>
  </si>
  <si>
    <t>小松原町</t>
    <rPh sb="0" eb="3">
      <t>コマツバラ</t>
    </rPh>
    <rPh sb="3" eb="4">
      <t>マチ</t>
    </rPh>
    <phoneticPr fontId="3"/>
  </si>
  <si>
    <t>資料：総務省統計局「国勢調査報告」　　※総数は「分類不能の産業」を含む。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rPh sb="20" eb="22">
      <t>ソウスウ</t>
    </rPh>
    <rPh sb="24" eb="26">
      <t>ブンルイ</t>
    </rPh>
    <rPh sb="26" eb="28">
      <t>フノウ</t>
    </rPh>
    <rPh sb="29" eb="31">
      <t>サンギョウ</t>
    </rPh>
    <rPh sb="33" eb="34">
      <t>フク</t>
    </rPh>
    <phoneticPr fontId="3"/>
  </si>
  <si>
    <t>資料：総務省統計局「国勢調査報告」</t>
    <rPh sb="5" eb="6">
      <t>ショウ</t>
    </rPh>
    <phoneticPr fontId="3"/>
  </si>
  <si>
    <t>から成る世帯
夫婦と子供</t>
    <rPh sb="2" eb="3">
      <t>ナ</t>
    </rPh>
    <rPh sb="4" eb="6">
      <t>セタイ</t>
    </rPh>
    <rPh sb="7" eb="8">
      <t>オット</t>
    </rPh>
    <rPh sb="8" eb="9">
      <t>フ</t>
    </rPh>
    <rPh sb="10" eb="11">
      <t>コ</t>
    </rPh>
    <rPh sb="11" eb="12">
      <t>トモ</t>
    </rPh>
    <phoneticPr fontId="3"/>
  </si>
  <si>
    <t>から成る世帯
男親と子供</t>
    <rPh sb="2" eb="3">
      <t>ナ</t>
    </rPh>
    <rPh sb="4" eb="6">
      <t>セタイ</t>
    </rPh>
    <rPh sb="7" eb="8">
      <t>オトコ</t>
    </rPh>
    <rPh sb="8" eb="9">
      <t>オヤ</t>
    </rPh>
    <rPh sb="10" eb="11">
      <t>コ</t>
    </rPh>
    <rPh sb="11" eb="12">
      <t>トモ</t>
    </rPh>
    <phoneticPr fontId="3"/>
  </si>
  <si>
    <t>から成る世帯
女親と子供</t>
    <rPh sb="2" eb="3">
      <t>ナ</t>
    </rPh>
    <rPh sb="4" eb="6">
      <t>セタイ</t>
    </rPh>
    <rPh sb="7" eb="8">
      <t>オンナ</t>
    </rPh>
    <rPh sb="8" eb="9">
      <t>オヤ</t>
    </rPh>
    <rPh sb="10" eb="11">
      <t>コ</t>
    </rPh>
    <rPh sb="11" eb="12">
      <t>トモ</t>
    </rPh>
    <phoneticPr fontId="3"/>
  </si>
  <si>
    <t>から成る世帯
夫婦と両親</t>
    <rPh sb="2" eb="3">
      <t>ナ</t>
    </rPh>
    <rPh sb="4" eb="6">
      <t>セタイ</t>
    </rPh>
    <rPh sb="7" eb="9">
      <t>フウフ</t>
    </rPh>
    <rPh sb="10" eb="12">
      <t>リョウシン</t>
    </rPh>
    <phoneticPr fontId="3"/>
  </si>
  <si>
    <t>から成る世帯
夫婦、子供と両親</t>
    <rPh sb="2" eb="3">
      <t>ナ</t>
    </rPh>
    <rPh sb="4" eb="6">
      <t>セタイ</t>
    </rPh>
    <rPh sb="7" eb="9">
      <t>フウフ</t>
    </rPh>
    <rPh sb="10" eb="12">
      <t>コドモ</t>
    </rPh>
    <rPh sb="13" eb="15">
      <t>リョウシン</t>
    </rPh>
    <phoneticPr fontId="3"/>
  </si>
  <si>
    <t>い）から成る世帯
（親、子供を含まな
夫婦と他の親族</t>
    <rPh sb="4" eb="5">
      <t>ナ</t>
    </rPh>
    <rPh sb="6" eb="8">
      <t>セタイ</t>
    </rPh>
    <rPh sb="10" eb="11">
      <t>オヤ</t>
    </rPh>
    <rPh sb="12" eb="14">
      <t>コドモ</t>
    </rPh>
    <rPh sb="15" eb="16">
      <t>フク</t>
    </rPh>
    <rPh sb="19" eb="21">
      <t>フウフ</t>
    </rPh>
    <rPh sb="22" eb="23">
      <t>ホカ</t>
    </rPh>
    <rPh sb="24" eb="26">
      <t>シンゾク</t>
    </rPh>
    <phoneticPr fontId="3"/>
  </si>
  <si>
    <t>い）から成る世帯
親族（親を含まな
夫婦、子供と他の</t>
    <rPh sb="4" eb="5">
      <t>ナ</t>
    </rPh>
    <rPh sb="6" eb="8">
      <t>セタイ</t>
    </rPh>
    <rPh sb="9" eb="11">
      <t>シンゾク</t>
    </rPh>
    <rPh sb="12" eb="13">
      <t>オヤ</t>
    </rPh>
    <rPh sb="14" eb="15">
      <t>フク</t>
    </rPh>
    <rPh sb="18" eb="20">
      <t>フウフ</t>
    </rPh>
    <rPh sb="21" eb="23">
      <t>コドモ</t>
    </rPh>
    <rPh sb="24" eb="25">
      <t>ホカ</t>
    </rPh>
    <phoneticPr fontId="3"/>
  </si>
  <si>
    <t>い）から成る世帯
族（子供を含まな
夫婦、親と他の親</t>
    <rPh sb="4" eb="5">
      <t>ナ</t>
    </rPh>
    <rPh sb="6" eb="8">
      <t>セタイ</t>
    </rPh>
    <rPh sb="9" eb="10">
      <t>ゾク</t>
    </rPh>
    <rPh sb="11" eb="13">
      <t>コドモ</t>
    </rPh>
    <rPh sb="14" eb="15">
      <t>フク</t>
    </rPh>
    <rPh sb="18" eb="20">
      <t>フウフ</t>
    </rPh>
    <rPh sb="21" eb="22">
      <t>オヤ</t>
    </rPh>
    <rPh sb="23" eb="24">
      <t>ホカ</t>
    </rPh>
    <rPh sb="25" eb="26">
      <t>オヤ</t>
    </rPh>
    <phoneticPr fontId="3"/>
  </si>
  <si>
    <t>から成る世帯
親と他の親族
夫婦、子供、</t>
    <rPh sb="2" eb="3">
      <t>ナ</t>
    </rPh>
    <rPh sb="4" eb="6">
      <t>セタイ</t>
    </rPh>
    <rPh sb="7" eb="8">
      <t>オヤ</t>
    </rPh>
    <rPh sb="9" eb="10">
      <t>ホカ</t>
    </rPh>
    <rPh sb="11" eb="13">
      <t>シンゾク</t>
    </rPh>
    <rPh sb="14" eb="16">
      <t>フウフ</t>
    </rPh>
    <rPh sb="17" eb="19">
      <t>コドモ</t>
    </rPh>
    <phoneticPr fontId="3"/>
  </si>
  <si>
    <t>から成る世帯
兄弟姉妹のみ</t>
    <rPh sb="2" eb="3">
      <t>ナ</t>
    </rPh>
    <rPh sb="4" eb="6">
      <t>セタイ</t>
    </rPh>
    <rPh sb="7" eb="9">
      <t>キョウダイ</t>
    </rPh>
    <rPh sb="9" eb="11">
      <t>シマイ</t>
    </rPh>
    <phoneticPr fontId="3"/>
  </si>
  <si>
    <t>親族世帯
他に分類されない</t>
    <rPh sb="0" eb="2">
      <t>シンゾク</t>
    </rPh>
    <rPh sb="2" eb="4">
      <t>セタイ</t>
    </rPh>
    <rPh sb="5" eb="6">
      <t>ホカ</t>
    </rPh>
    <rPh sb="7" eb="9">
      <t>ブンルイ</t>
    </rPh>
    <phoneticPr fontId="3"/>
  </si>
  <si>
    <t>総　　　　 数</t>
    <rPh sb="0" eb="1">
      <t>フサ</t>
    </rPh>
    <rPh sb="6" eb="7">
      <t>カズ</t>
    </rPh>
    <phoneticPr fontId="3"/>
  </si>
  <si>
    <t>雇　人
のある
業　主</t>
    <rPh sb="0" eb="1">
      <t>ヤト</t>
    </rPh>
    <rPh sb="2" eb="3">
      <t>ニン</t>
    </rPh>
    <rPh sb="8" eb="9">
      <t>ギョウ</t>
    </rPh>
    <rPh sb="10" eb="11">
      <t>シュ</t>
    </rPh>
    <phoneticPr fontId="3"/>
  </si>
  <si>
    <t>雇　人
のない
業　主</t>
    <rPh sb="0" eb="1">
      <t>ヤト</t>
    </rPh>
    <rPh sb="2" eb="3">
      <t>ニン</t>
    </rPh>
    <rPh sb="8" eb="9">
      <t>ギョウ</t>
    </rPh>
    <rPh sb="10" eb="11">
      <t>シュ</t>
    </rPh>
    <phoneticPr fontId="3"/>
  </si>
  <si>
    <t>小向町</t>
    <rPh sb="0" eb="1">
      <t>コ</t>
    </rPh>
    <rPh sb="1" eb="2">
      <t>ム</t>
    </rPh>
    <rPh sb="2" eb="3">
      <t>マチ</t>
    </rPh>
    <phoneticPr fontId="3"/>
  </si>
  <si>
    <t>菰口町一丁目</t>
    <rPh sb="0" eb="1">
      <t>コモ</t>
    </rPh>
    <rPh sb="1" eb="2">
      <t>クチ</t>
    </rPh>
    <rPh sb="2" eb="3">
      <t>マチ</t>
    </rPh>
    <rPh sb="3" eb="6">
      <t>イッチョウメ</t>
    </rPh>
    <phoneticPr fontId="3"/>
  </si>
  <si>
    <t>菰口町二丁目</t>
    <rPh sb="0" eb="1">
      <t>コモ</t>
    </rPh>
    <rPh sb="1" eb="2">
      <t>クチ</t>
    </rPh>
    <rPh sb="2" eb="3">
      <t>マチ</t>
    </rPh>
    <rPh sb="3" eb="4">
      <t>ニ</t>
    </rPh>
    <rPh sb="4" eb="6">
      <t>チョウメ</t>
    </rPh>
    <phoneticPr fontId="3"/>
  </si>
  <si>
    <t>雇　　用　　者</t>
    <rPh sb="0" eb="1">
      <t>ヤトイ</t>
    </rPh>
    <rPh sb="3" eb="4">
      <t>ヨウ</t>
    </rPh>
    <rPh sb="6" eb="7">
      <t>モノ</t>
    </rPh>
    <phoneticPr fontId="3"/>
  </si>
  <si>
    <t>常 住 地 に よ る 就 業 者 数</t>
    <phoneticPr fontId="3"/>
  </si>
  <si>
    <t>従業地による就業者数</t>
    <phoneticPr fontId="3"/>
  </si>
  <si>
    <t>市外から市内へ従業</t>
    <phoneticPr fontId="3"/>
  </si>
  <si>
    <t>冨士見町</t>
    <rPh sb="0" eb="4">
      <t>フジミチョウ</t>
    </rPh>
    <phoneticPr fontId="3"/>
  </si>
  <si>
    <t>役　員</t>
    <rPh sb="0" eb="1">
      <t>ヤク</t>
    </rPh>
    <rPh sb="2" eb="3">
      <t>イン</t>
    </rPh>
    <phoneticPr fontId="3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</si>
  <si>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3"/>
  </si>
  <si>
    <t>家　族
従業者</t>
    <rPh sb="0" eb="1">
      <t>イエ</t>
    </rPh>
    <rPh sb="2" eb="3">
      <t>ヤカラ</t>
    </rPh>
    <rPh sb="4" eb="7">
      <t>ジュウギョウシャ</t>
    </rPh>
    <phoneticPr fontId="3"/>
  </si>
  <si>
    <t>菰口町三丁目</t>
    <rPh sb="0" eb="1">
      <t>コモ</t>
    </rPh>
    <rPh sb="1" eb="2">
      <t>クチ</t>
    </rPh>
    <rPh sb="2" eb="3">
      <t>マチ</t>
    </rPh>
    <rPh sb="3" eb="6">
      <t>サンチョウメ</t>
    </rPh>
    <phoneticPr fontId="3"/>
  </si>
  <si>
    <t>菰口町四丁目</t>
    <rPh sb="0" eb="1">
      <t>コモ</t>
    </rPh>
    <rPh sb="1" eb="2">
      <t>クチ</t>
    </rPh>
    <rPh sb="2" eb="3">
      <t>マチ</t>
    </rPh>
    <rPh sb="3" eb="4">
      <t>ヨン</t>
    </rPh>
    <rPh sb="4" eb="6">
      <t>チョウメ</t>
    </rPh>
    <phoneticPr fontId="3"/>
  </si>
  <si>
    <t>菰口町五丁目</t>
    <rPh sb="0" eb="1">
      <t>コモ</t>
    </rPh>
    <rPh sb="1" eb="2">
      <t>クチ</t>
    </rPh>
    <rPh sb="2" eb="3">
      <t>マチ</t>
    </rPh>
    <rPh sb="3" eb="4">
      <t>ゴ</t>
    </rPh>
    <rPh sb="4" eb="6">
      <t>チョウメ</t>
    </rPh>
    <phoneticPr fontId="3"/>
  </si>
  <si>
    <t>菰口町六丁目</t>
    <rPh sb="0" eb="1">
      <t>コモ</t>
    </rPh>
    <rPh sb="1" eb="2">
      <t>クチ</t>
    </rPh>
    <rPh sb="2" eb="3">
      <t>マチ</t>
    </rPh>
    <rPh sb="3" eb="4">
      <t>ロク</t>
    </rPh>
    <rPh sb="4" eb="6">
      <t>チョウメ</t>
    </rPh>
    <phoneticPr fontId="3"/>
  </si>
  <si>
    <t>さ　　　行</t>
    <rPh sb="4" eb="5">
      <t>ギョウ</t>
    </rPh>
    <phoneticPr fontId="3"/>
  </si>
  <si>
    <t>西郷町</t>
    <rPh sb="0" eb="2">
      <t>サイゴウ</t>
    </rPh>
    <rPh sb="2" eb="3">
      <t>マチ</t>
    </rPh>
    <phoneticPr fontId="3"/>
  </si>
  <si>
    <t>栄町</t>
    <rPh sb="0" eb="1">
      <t>サカ</t>
    </rPh>
    <rPh sb="1" eb="2">
      <t>マチ</t>
    </rPh>
    <phoneticPr fontId="3"/>
  </si>
  <si>
    <t>佐藤町</t>
    <rPh sb="0" eb="2">
      <t>サトウ</t>
    </rPh>
    <rPh sb="2" eb="3">
      <t>マチ</t>
    </rPh>
    <phoneticPr fontId="3"/>
  </si>
  <si>
    <t>佐藤一丁目</t>
    <rPh sb="0" eb="2">
      <t>サトウ</t>
    </rPh>
    <rPh sb="2" eb="5">
      <t>イッチョウメ</t>
    </rPh>
    <phoneticPr fontId="3"/>
  </si>
  <si>
    <t>佐藤二丁目</t>
    <rPh sb="0" eb="2">
      <t>サトウ</t>
    </rPh>
    <rPh sb="2" eb="3">
      <t>ニ</t>
    </rPh>
    <rPh sb="3" eb="5">
      <t>チョウメ</t>
    </rPh>
    <phoneticPr fontId="3"/>
  </si>
  <si>
    <t>佐藤三丁目</t>
    <rPh sb="0" eb="2">
      <t>サトウ</t>
    </rPh>
    <rPh sb="2" eb="5">
      <t>サンチョウメ</t>
    </rPh>
    <phoneticPr fontId="3"/>
  </si>
  <si>
    <t>佐藤四丁目</t>
    <rPh sb="0" eb="2">
      <t>サトウ</t>
    </rPh>
    <rPh sb="2" eb="3">
      <t>ヨン</t>
    </rPh>
    <rPh sb="3" eb="5">
      <t>チョウメ</t>
    </rPh>
    <phoneticPr fontId="3"/>
  </si>
  <si>
    <t>佐藤五丁目</t>
    <rPh sb="0" eb="2">
      <t>サトウ</t>
    </rPh>
    <rPh sb="2" eb="3">
      <t>ゴ</t>
    </rPh>
    <rPh sb="3" eb="5">
      <t>チョウメ</t>
    </rPh>
    <phoneticPr fontId="3"/>
  </si>
  <si>
    <t>三本木町</t>
    <rPh sb="0" eb="3">
      <t>サンボンギ</t>
    </rPh>
    <rPh sb="3" eb="4">
      <t>マチ</t>
    </rPh>
    <phoneticPr fontId="3"/>
  </si>
  <si>
    <t>潮崎町</t>
    <rPh sb="0" eb="2">
      <t>シオザキ</t>
    </rPh>
    <rPh sb="2" eb="3">
      <t>マチ</t>
    </rPh>
    <phoneticPr fontId="3"/>
  </si>
  <si>
    <t>東雲町</t>
    <rPh sb="0" eb="2">
      <t>シノノメ</t>
    </rPh>
    <rPh sb="2" eb="3">
      <t>マチ</t>
    </rPh>
    <phoneticPr fontId="3"/>
  </si>
  <si>
    <t>下五井町</t>
    <rPh sb="0" eb="1">
      <t>シモ</t>
    </rPh>
    <rPh sb="1" eb="2">
      <t>ゴ</t>
    </rPh>
    <rPh sb="2" eb="3">
      <t>イ</t>
    </rPh>
    <rPh sb="3" eb="4">
      <t>マチ</t>
    </rPh>
    <phoneticPr fontId="3"/>
  </si>
  <si>
    <t>下地町</t>
    <rPh sb="0" eb="2">
      <t>シタジ</t>
    </rPh>
    <rPh sb="2" eb="3">
      <t>マチ</t>
    </rPh>
    <phoneticPr fontId="3"/>
  </si>
  <si>
    <t>下地町一丁目</t>
    <rPh sb="0" eb="2">
      <t>シモジ</t>
    </rPh>
    <rPh sb="2" eb="3">
      <t>マチ</t>
    </rPh>
    <rPh sb="3" eb="6">
      <t>イッチョウメ</t>
    </rPh>
    <phoneticPr fontId="3"/>
  </si>
  <si>
    <t>下地町二丁目</t>
    <rPh sb="0" eb="2">
      <t>シモジ</t>
    </rPh>
    <rPh sb="2" eb="3">
      <t>マチ</t>
    </rPh>
    <rPh sb="3" eb="4">
      <t>ニ</t>
    </rPh>
    <rPh sb="4" eb="6">
      <t>チョウメ</t>
    </rPh>
    <phoneticPr fontId="3"/>
  </si>
  <si>
    <t>下地町三丁目</t>
    <rPh sb="0" eb="2">
      <t>シモジ</t>
    </rPh>
    <rPh sb="2" eb="3">
      <t>マチ</t>
    </rPh>
    <rPh sb="3" eb="6">
      <t>サンチョウメ</t>
    </rPh>
    <phoneticPr fontId="3"/>
  </si>
  <si>
    <t xml:space="preserve">　    </t>
  </si>
  <si>
    <t>常住者</t>
  </si>
  <si>
    <t>現住所</t>
  </si>
  <si>
    <t>自市町村内</t>
    <rPh sb="0" eb="1">
      <t>ジ</t>
    </rPh>
    <rPh sb="1" eb="2">
      <t>シ</t>
    </rPh>
    <rPh sb="2" eb="3">
      <t>マチ</t>
    </rPh>
    <rPh sb="3" eb="4">
      <t>ムラ</t>
    </rPh>
    <rPh sb="4" eb="5">
      <t>ナイ</t>
    </rPh>
    <phoneticPr fontId="21"/>
  </si>
  <si>
    <t>県内他市区町村から</t>
    <rPh sb="0" eb="2">
      <t>ケンナイ</t>
    </rPh>
    <rPh sb="2" eb="3">
      <t>タ</t>
    </rPh>
    <rPh sb="3" eb="4">
      <t>シ</t>
    </rPh>
    <rPh sb="4" eb="5">
      <t>ク</t>
    </rPh>
    <rPh sb="5" eb="7">
      <t>チョウソン</t>
    </rPh>
    <phoneticPr fontId="21"/>
  </si>
  <si>
    <t>他県から</t>
    <rPh sb="0" eb="2">
      <t>タケン</t>
    </rPh>
    <phoneticPr fontId="21"/>
  </si>
  <si>
    <t>国外から</t>
    <rPh sb="0" eb="2">
      <t>コクガイ</t>
    </rPh>
    <phoneticPr fontId="21"/>
  </si>
  <si>
    <t>（別掲）</t>
    <rPh sb="1" eb="3">
      <t>ベッケイ</t>
    </rPh>
    <phoneticPr fontId="21"/>
  </si>
  <si>
    <t>転出</t>
    <rPh sb="1" eb="2">
      <t>デ</t>
    </rPh>
    <phoneticPr fontId="21"/>
  </si>
  <si>
    <t>県内他市区町村へ</t>
    <rPh sb="0" eb="2">
      <t>ケンナイ</t>
    </rPh>
    <rPh sb="2" eb="3">
      <t>タ</t>
    </rPh>
    <rPh sb="3" eb="4">
      <t>シ</t>
    </rPh>
    <rPh sb="4" eb="5">
      <t>ク</t>
    </rPh>
    <rPh sb="5" eb="7">
      <t>チョウソン</t>
    </rPh>
    <phoneticPr fontId="21"/>
  </si>
  <si>
    <t>他県へ</t>
    <rPh sb="0" eb="2">
      <t>タケン</t>
    </rPh>
    <phoneticPr fontId="21"/>
  </si>
  <si>
    <t>女</t>
    <rPh sb="0" eb="1">
      <t>オンナ</t>
    </rPh>
    <phoneticPr fontId="20"/>
  </si>
  <si>
    <t>転入</t>
    <phoneticPr fontId="21"/>
  </si>
  <si>
    <t xml:space="preserve"> </t>
    <phoneticPr fontId="21"/>
  </si>
  <si>
    <t>20～24</t>
    <phoneticPr fontId="20"/>
  </si>
  <si>
    <t>25～29</t>
    <phoneticPr fontId="20"/>
  </si>
  <si>
    <t>男</t>
    <phoneticPr fontId="20"/>
  </si>
  <si>
    <t>10～14</t>
    <phoneticPr fontId="20"/>
  </si>
  <si>
    <t>30～34</t>
    <phoneticPr fontId="20"/>
  </si>
  <si>
    <t>15～19</t>
    <phoneticPr fontId="20"/>
  </si>
  <si>
    <t>区　　　　　　分</t>
    <rPh sb="0" eb="1">
      <t>ク</t>
    </rPh>
    <rPh sb="7" eb="8">
      <t>ブン</t>
    </rPh>
    <phoneticPr fontId="3"/>
  </si>
  <si>
    <t>飯村南二丁目</t>
    <phoneticPr fontId="3"/>
  </si>
  <si>
    <t>あ　　　行</t>
    <phoneticPr fontId="3"/>
  </si>
  <si>
    <t>飯村南三丁目</t>
    <phoneticPr fontId="3"/>
  </si>
  <si>
    <t>青竹町</t>
    <phoneticPr fontId="3"/>
  </si>
  <si>
    <t>飯村南四丁目</t>
    <phoneticPr fontId="3"/>
  </si>
  <si>
    <t>飽海町</t>
    <phoneticPr fontId="3"/>
  </si>
  <si>
    <t>飯村南五丁目</t>
    <phoneticPr fontId="3"/>
  </si>
  <si>
    <t>曙町</t>
    <phoneticPr fontId="3"/>
  </si>
  <si>
    <t>入船町</t>
    <phoneticPr fontId="3"/>
  </si>
  <si>
    <t>明海町</t>
    <phoneticPr fontId="3"/>
  </si>
  <si>
    <t>下地町四丁目</t>
    <rPh sb="0" eb="2">
      <t>シモジ</t>
    </rPh>
    <rPh sb="2" eb="3">
      <t>マチ</t>
    </rPh>
    <rPh sb="3" eb="4">
      <t>ヨン</t>
    </rPh>
    <rPh sb="4" eb="6">
      <t>チョウメ</t>
    </rPh>
    <phoneticPr fontId="3"/>
  </si>
  <si>
    <t>下地町五丁目</t>
    <rPh sb="0" eb="2">
      <t>シモジ</t>
    </rPh>
    <rPh sb="2" eb="3">
      <t>マチ</t>
    </rPh>
    <rPh sb="3" eb="4">
      <t>ゴ</t>
    </rPh>
    <rPh sb="4" eb="6">
      <t>チョウメ</t>
    </rPh>
    <phoneticPr fontId="3"/>
  </si>
  <si>
    <t>白河町</t>
    <rPh sb="0" eb="2">
      <t>シラカワ</t>
    </rPh>
    <rPh sb="2" eb="3">
      <t>マチ</t>
    </rPh>
    <phoneticPr fontId="3"/>
  </si>
  <si>
    <t>城下町</t>
    <rPh sb="0" eb="2">
      <t>シロシタ</t>
    </rPh>
    <rPh sb="2" eb="3">
      <t>マチ</t>
    </rPh>
    <phoneticPr fontId="3"/>
  </si>
  <si>
    <t>城山町</t>
    <rPh sb="0" eb="2">
      <t>シロヤマ</t>
    </rPh>
    <rPh sb="2" eb="3">
      <t>マチ</t>
    </rPh>
    <phoneticPr fontId="3"/>
  </si>
  <si>
    <t>新川町</t>
    <rPh sb="0" eb="2">
      <t>シンカワ</t>
    </rPh>
    <rPh sb="2" eb="3">
      <t>マチ</t>
    </rPh>
    <phoneticPr fontId="3"/>
  </si>
  <si>
    <t>新栄町</t>
    <rPh sb="0" eb="3">
      <t>シンエイチョウ</t>
    </rPh>
    <phoneticPr fontId="3"/>
  </si>
  <si>
    <t>新西浜町</t>
    <rPh sb="0" eb="1">
      <t>シン</t>
    </rPh>
    <rPh sb="1" eb="3">
      <t>ニシハマ</t>
    </rPh>
    <rPh sb="3" eb="4">
      <t>マチ</t>
    </rPh>
    <phoneticPr fontId="3"/>
  </si>
  <si>
    <t>神野新田町</t>
    <rPh sb="0" eb="2">
      <t>ジンノ</t>
    </rPh>
    <rPh sb="2" eb="4">
      <t>シンデン</t>
    </rPh>
    <rPh sb="4" eb="5">
      <t>マチ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</si>
  <si>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</si>
  <si>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</si>
  <si>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</si>
  <si>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</si>
  <si>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</si>
  <si>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</si>
  <si>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田原市</t>
    <rPh sb="0" eb="3">
      <t>タハラシ</t>
    </rPh>
    <phoneticPr fontId="3"/>
  </si>
  <si>
    <t>野依町</t>
    <rPh sb="0" eb="2">
      <t>ノヨリ</t>
    </rPh>
    <rPh sb="2" eb="3">
      <t>チョウ</t>
    </rPh>
    <phoneticPr fontId="3"/>
  </si>
  <si>
    <t>野依台二丁目</t>
    <rPh sb="0" eb="2">
      <t>ノヨリ</t>
    </rPh>
    <rPh sb="2" eb="3">
      <t>ダイ</t>
    </rPh>
    <rPh sb="3" eb="4">
      <t>ニ</t>
    </rPh>
    <rPh sb="4" eb="6">
      <t>チョウメ</t>
    </rPh>
    <phoneticPr fontId="3"/>
  </si>
  <si>
    <t>羽田町</t>
    <rPh sb="0" eb="1">
      <t>ハネ</t>
    </rPh>
    <rPh sb="1" eb="2">
      <t>タ</t>
    </rPh>
    <rPh sb="2" eb="3">
      <t>マチ</t>
    </rPh>
    <phoneticPr fontId="3"/>
  </si>
  <si>
    <t>畑ヶ田町</t>
    <rPh sb="0" eb="3">
      <t>ハタケダ</t>
    </rPh>
    <rPh sb="3" eb="4">
      <t>マチ</t>
    </rPh>
    <phoneticPr fontId="3"/>
  </si>
  <si>
    <t>数及び一般世帯人員</t>
    <rPh sb="0" eb="1">
      <t>カズ</t>
    </rPh>
    <rPh sb="3" eb="5">
      <t>イッパン</t>
    </rPh>
    <rPh sb="5" eb="7">
      <t>セタイ</t>
    </rPh>
    <rPh sb="7" eb="9">
      <t>ジンイン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</si>
  <si>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</si>
  <si>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</si>
  <si>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</si>
  <si>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稲沢市</t>
    <rPh sb="0" eb="3">
      <t>イナザワシ</t>
    </rPh>
    <phoneticPr fontId="3"/>
  </si>
  <si>
    <t>磐田市</t>
    <rPh sb="0" eb="3">
      <t>イワタシ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</si>
  <si>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</si>
  <si>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神野ふ頭町</t>
    <rPh sb="0" eb="2">
      <t>ジンノ</t>
    </rPh>
    <rPh sb="3" eb="4">
      <t>アタマ</t>
    </rPh>
    <rPh sb="4" eb="5">
      <t>マチ</t>
    </rPh>
    <phoneticPr fontId="3"/>
  </si>
  <si>
    <t>向草間町</t>
    <rPh sb="0" eb="1">
      <t>ム</t>
    </rPh>
    <rPh sb="1" eb="3">
      <t>クサマ</t>
    </rPh>
    <rPh sb="3" eb="4">
      <t>マチ</t>
    </rPh>
    <phoneticPr fontId="3"/>
  </si>
  <si>
    <r>
      <t>面 積
（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phoneticPr fontId="3"/>
  </si>
  <si>
    <t>若松町</t>
    <rPh sb="0" eb="2">
      <t>ワカマツ</t>
    </rPh>
    <rPh sb="2" eb="3">
      <t>チョウ</t>
    </rPh>
    <phoneticPr fontId="3"/>
  </si>
  <si>
    <t>　    　１５</t>
  </si>
  <si>
    <t>６０</t>
    <phoneticPr fontId="3"/>
  </si>
  <si>
    <t>年少人口</t>
    <phoneticPr fontId="3"/>
  </si>
  <si>
    <r>
      <t xml:space="preserve"> </t>
    </r>
    <r>
      <rPr>
        <sz val="10"/>
        <rFont val="ＭＳ Ｐ明朝"/>
        <family val="1"/>
        <charset val="128"/>
      </rPr>
      <t>0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　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歳</t>
    </r>
    <phoneticPr fontId="3"/>
  </si>
  <si>
    <r>
      <t xml:space="preserve"> </t>
    </r>
    <r>
      <rPr>
        <sz val="1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　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</si>
  <si>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t>生産年齢人口</t>
    <phoneticPr fontId="3"/>
  </si>
  <si>
    <r>
      <t>15～　19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</si>
  <si>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20～　24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</si>
  <si>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25～　29</t>
    </r>
    <r>
      <rPr>
        <sz val="10"/>
        <color indexed="9"/>
        <rFont val="ＭＳ Ｐ明朝"/>
        <family val="1"/>
        <charset val="128"/>
      </rPr>
      <t>歳</t>
    </r>
    <phoneticPr fontId="3"/>
  </si>
  <si>
    <t>人口密度</t>
    <rPh sb="0" eb="2">
      <t>ジンコウ</t>
    </rPh>
    <rPh sb="2" eb="4">
      <t>ミツド</t>
    </rPh>
    <phoneticPr fontId="3"/>
  </si>
  <si>
    <t>労　　　　働　　　　力　　　　人　　　　口</t>
    <rPh sb="0" eb="1">
      <t>ロウ</t>
    </rPh>
    <rPh sb="5" eb="6">
      <t>ドウ</t>
    </rPh>
    <rPh sb="10" eb="11">
      <t>チカラ</t>
    </rPh>
    <rPh sb="15" eb="16">
      <t>ヒト</t>
    </rPh>
    <rPh sb="20" eb="21">
      <t>クチ</t>
    </rPh>
    <phoneticPr fontId="3"/>
  </si>
  <si>
    <t>就　　　　　　業　　　　　　者</t>
    <rPh sb="0" eb="1">
      <t>ジュ</t>
    </rPh>
    <rPh sb="7" eb="8">
      <t>ギョウ</t>
    </rPh>
    <rPh sb="14" eb="15">
      <t>モノ</t>
    </rPh>
    <phoneticPr fontId="3"/>
  </si>
  <si>
    <t>（再　掲）</t>
    <rPh sb="1" eb="2">
      <t>サイ</t>
    </rPh>
    <rPh sb="3" eb="4">
      <t>ケイ</t>
    </rPh>
    <phoneticPr fontId="3"/>
  </si>
  <si>
    <t>１５～６４歳</t>
    <rPh sb="5" eb="6">
      <t>サイ</t>
    </rPh>
    <phoneticPr fontId="3"/>
  </si>
  <si>
    <t xml:space="preserve"> 資料：総務省統計局「国勢調査報告」　　※総数は労働力状態「不詳」を含む。</t>
    <rPh sb="1" eb="3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ホウコク</t>
    </rPh>
    <rPh sb="21" eb="23">
      <t>ソウスウ</t>
    </rPh>
    <rPh sb="24" eb="27">
      <t>ロウドウリョク</t>
    </rPh>
    <rPh sb="27" eb="29">
      <t>ジョウタイ</t>
    </rPh>
    <rPh sb="30" eb="32">
      <t>フショウ</t>
    </rPh>
    <rPh sb="34" eb="35">
      <t>フク</t>
    </rPh>
    <phoneticPr fontId="3"/>
  </si>
  <si>
    <t>人　　　　　　口</t>
    <rPh sb="0" eb="1">
      <t>ヒト</t>
    </rPh>
    <rPh sb="7" eb="8">
      <t>クチ</t>
    </rPh>
    <phoneticPr fontId="3"/>
  </si>
  <si>
    <t>年　 齢　 構　 成　 指　 数</t>
    <rPh sb="0" eb="1">
      <t>トシ</t>
    </rPh>
    <rPh sb="3" eb="4">
      <t>ヨワイ</t>
    </rPh>
    <rPh sb="6" eb="7">
      <t>ガマエ</t>
    </rPh>
    <rPh sb="9" eb="10">
      <t>シゲル</t>
    </rPh>
    <rPh sb="12" eb="13">
      <t>ユビ</t>
    </rPh>
    <rPh sb="15" eb="16">
      <t>カズ</t>
    </rPh>
    <phoneticPr fontId="3"/>
  </si>
  <si>
    <t>年少人口
指　　数</t>
    <rPh sb="0" eb="2">
      <t>ネンショウ</t>
    </rPh>
    <rPh sb="2" eb="4">
      <t>ジンコウ</t>
    </rPh>
    <rPh sb="5" eb="6">
      <t>ユビ</t>
    </rPh>
    <rPh sb="8" eb="9">
      <t>カズ</t>
    </rPh>
    <phoneticPr fontId="3"/>
  </si>
  <si>
    <t>老年人口
指　　数</t>
    <rPh sb="0" eb="2">
      <t>ロウネン</t>
    </rPh>
    <rPh sb="2" eb="4">
      <t>ジンコウ</t>
    </rPh>
    <rPh sb="5" eb="6">
      <t>ユビ</t>
    </rPh>
    <rPh sb="8" eb="9">
      <t>カズ</t>
    </rPh>
    <phoneticPr fontId="3"/>
  </si>
  <si>
    <t>従属人口
指　　数</t>
    <rPh sb="0" eb="2">
      <t>ジュウゾク</t>
    </rPh>
    <rPh sb="2" eb="4">
      <t>ジンコウ</t>
    </rPh>
    <rPh sb="5" eb="6">
      <t>ユビ</t>
    </rPh>
    <rPh sb="8" eb="9">
      <t>カズ</t>
    </rPh>
    <phoneticPr fontId="3"/>
  </si>
  <si>
    <t>老 年 化
指　　数</t>
    <rPh sb="0" eb="1">
      <t>ロウ</t>
    </rPh>
    <rPh sb="2" eb="3">
      <t>トシ</t>
    </rPh>
    <rPh sb="4" eb="5">
      <t>カ</t>
    </rPh>
    <rPh sb="6" eb="7">
      <t>ユビ</t>
    </rPh>
    <rPh sb="9" eb="10">
      <t>カズ</t>
    </rPh>
    <phoneticPr fontId="3"/>
  </si>
  <si>
    <t>老年人口
１人当た
りの生産
年齢人口</t>
    <rPh sb="0" eb="2">
      <t>ロウネン</t>
    </rPh>
    <rPh sb="2" eb="4">
      <t>ジンコウ</t>
    </rPh>
    <rPh sb="6" eb="7">
      <t>ニン</t>
    </rPh>
    <rPh sb="7" eb="8">
      <t>ア</t>
    </rPh>
    <rPh sb="12" eb="14">
      <t>セイサン</t>
    </rPh>
    <rPh sb="15" eb="17">
      <t>ネンレイ</t>
    </rPh>
    <rPh sb="17" eb="19">
      <t>ジンコウ</t>
    </rPh>
    <phoneticPr fontId="3"/>
  </si>
  <si>
    <r>
      <t>全市に対する人口
集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中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地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区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割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合</t>
    </r>
    <rPh sb="0" eb="2">
      <t>ゼンシ</t>
    </rPh>
    <rPh sb="3" eb="4">
      <t>タイ</t>
    </rPh>
    <rPh sb="6" eb="8">
      <t>ジンコウ</t>
    </rPh>
    <rPh sb="9" eb="10">
      <t>シュウ</t>
    </rPh>
    <rPh sb="11" eb="12">
      <t>ナカ</t>
    </rPh>
    <rPh sb="13" eb="14">
      <t>チ</t>
    </rPh>
    <rPh sb="15" eb="16">
      <t>ク</t>
    </rPh>
    <rPh sb="19" eb="20">
      <t>ワリ</t>
    </rPh>
    <rPh sb="21" eb="22">
      <t>ゴウ</t>
    </rPh>
    <phoneticPr fontId="3"/>
  </si>
  <si>
    <t>人　口　集　中　地　区</t>
    <rPh sb="0" eb="1">
      <t>ヒト</t>
    </rPh>
    <rPh sb="2" eb="3">
      <t>クチ</t>
    </rPh>
    <rPh sb="4" eb="5">
      <t>シュウ</t>
    </rPh>
    <rPh sb="6" eb="7">
      <t>ナカ</t>
    </rPh>
    <rPh sb="8" eb="9">
      <t>チ</t>
    </rPh>
    <rPh sb="10" eb="11">
      <t>ク</t>
    </rPh>
    <phoneticPr fontId="3"/>
  </si>
  <si>
    <t>全　　　　　　　市</t>
    <rPh sb="0" eb="1">
      <t>ゼン</t>
    </rPh>
    <rPh sb="8" eb="9">
      <t>シ</t>
    </rPh>
    <phoneticPr fontId="3"/>
  </si>
  <si>
    <t>年　　次</t>
    <rPh sb="0" eb="1">
      <t>トシ</t>
    </rPh>
    <rPh sb="3" eb="4">
      <t>ツギ</t>
    </rPh>
    <phoneticPr fontId="3"/>
  </si>
  <si>
    <t>人　口</t>
    <rPh sb="0" eb="1">
      <t>ヒト</t>
    </rPh>
    <rPh sb="2" eb="3">
      <t>クチ</t>
    </rPh>
    <phoneticPr fontId="3"/>
  </si>
  <si>
    <t>面　積</t>
    <rPh sb="0" eb="1">
      <t>メン</t>
    </rPh>
    <rPh sb="2" eb="3">
      <t>セキ</t>
    </rPh>
    <phoneticPr fontId="3"/>
  </si>
  <si>
    <t>　    　１９</t>
    <phoneticPr fontId="3"/>
  </si>
  <si>
    <t>　　※
総　数</t>
    <rPh sb="4" eb="5">
      <t>フサ</t>
    </rPh>
    <rPh sb="6" eb="7">
      <t>カズ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</si>
  <si>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</si>
  <si>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ユウ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</si>
  <si>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</si>
  <si>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リ</t>
    </rPh>
    <rPh sb="2" eb="3">
      <t>ベツ</t>
    </rPh>
    <phoneticPr fontId="3"/>
  </si>
  <si>
    <t>区　　分</t>
    <rPh sb="0" eb="1">
      <t>ク</t>
    </rPh>
    <rPh sb="3" eb="4">
      <t>ブン</t>
    </rPh>
    <phoneticPr fontId="3"/>
  </si>
  <si>
    <t>主に仕事</t>
    <rPh sb="0" eb="1">
      <t>オモ</t>
    </rPh>
    <rPh sb="2" eb="4">
      <t>シゴト</t>
    </rPh>
    <phoneticPr fontId="3"/>
  </si>
  <si>
    <t>家 事 の
ほか仕事</t>
    <rPh sb="0" eb="1">
      <t>イエ</t>
    </rPh>
    <rPh sb="2" eb="3">
      <t>コト</t>
    </rPh>
    <rPh sb="8" eb="10">
      <t>シゴト</t>
    </rPh>
    <phoneticPr fontId="3"/>
  </si>
  <si>
    <t>通 学 の
かたわら
仕　　事</t>
    <rPh sb="0" eb="1">
      <t>ツウ</t>
    </rPh>
    <rPh sb="2" eb="3">
      <t>ガク</t>
    </rPh>
    <rPh sb="11" eb="12">
      <t>ツカ</t>
    </rPh>
    <rPh sb="14" eb="15">
      <t>コト</t>
    </rPh>
    <phoneticPr fontId="3"/>
  </si>
  <si>
    <t>〃</t>
    <phoneticPr fontId="3"/>
  </si>
  <si>
    <t>休業者</t>
    <rPh sb="0" eb="3">
      <t>キュウギョウシャ</t>
    </rPh>
    <phoneticPr fontId="3"/>
  </si>
  <si>
    <t>年齢（５歳階級）、男女別人口</t>
    <rPh sb="0" eb="2">
      <t>ネンレイ</t>
    </rPh>
    <rPh sb="4" eb="5">
      <t>サイ</t>
    </rPh>
    <rPh sb="5" eb="7">
      <t>カイキュウ</t>
    </rPh>
    <rPh sb="9" eb="11">
      <t>ダンジョ</t>
    </rPh>
    <rPh sb="11" eb="12">
      <t>ベツ</t>
    </rPh>
    <rPh sb="12" eb="14">
      <t>ジンコウ</t>
    </rPh>
    <phoneticPr fontId="3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</si>
  <si>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3"/>
  </si>
  <si>
    <t>非労働力
人　　口</t>
    <rPh sb="0" eb="1">
      <t>ヒ</t>
    </rPh>
    <rPh sb="1" eb="4">
      <t>ロウドウリョク</t>
    </rPh>
    <rPh sb="6" eb="7">
      <t>ヒト</t>
    </rPh>
    <rPh sb="9" eb="10">
      <t>クチ</t>
    </rPh>
    <phoneticPr fontId="3"/>
  </si>
  <si>
    <t>男　女　別　人　口　推　移</t>
    <rPh sb="0" eb="1">
      <t>オトコ</t>
    </rPh>
    <rPh sb="2" eb="3">
      <t>オンナ</t>
    </rPh>
    <rPh sb="4" eb="5">
      <t>ベツ</t>
    </rPh>
    <rPh sb="6" eb="7">
      <t>ヒト</t>
    </rPh>
    <rPh sb="8" eb="9">
      <t>クチ</t>
    </rPh>
    <rPh sb="10" eb="11">
      <t>スイ</t>
    </rPh>
    <rPh sb="12" eb="13">
      <t>ワタル</t>
    </rPh>
    <phoneticPr fontId="3"/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</si>
  <si>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"/>
  </si>
  <si>
    <t>総数</t>
    <phoneticPr fontId="3"/>
  </si>
  <si>
    <t>漁業</t>
    <phoneticPr fontId="3"/>
  </si>
  <si>
    <t>85歳
以上</t>
    <rPh sb="2" eb="3">
      <t>サイ</t>
    </rPh>
    <rPh sb="4" eb="6">
      <t>イジョウ</t>
    </rPh>
    <phoneticPr fontId="21"/>
  </si>
  <si>
    <t>公務
（他に分類されないもの）</t>
    <rPh sb="0" eb="1">
      <t>オオヤケ</t>
    </rPh>
    <rPh sb="1" eb="2">
      <t>ツトム</t>
    </rPh>
    <rPh sb="4" eb="5">
      <t>ホカ</t>
    </rPh>
    <rPh sb="6" eb="8">
      <t>ブンルイ</t>
    </rPh>
    <phoneticPr fontId="3"/>
  </si>
  <si>
    <t>学術研究
・専門、技術サービス業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</si>
  <si>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建設業</t>
    <phoneticPr fontId="3"/>
  </si>
  <si>
    <t>製造業</t>
    <phoneticPr fontId="3"/>
  </si>
  <si>
    <t>分類不能の産業</t>
    <phoneticPr fontId="3"/>
  </si>
  <si>
    <t>区　　　　　　　分</t>
    <rPh sb="0" eb="1">
      <t>ク</t>
    </rPh>
    <rPh sb="8" eb="9">
      <t>ブン</t>
    </rPh>
    <phoneticPr fontId="3"/>
  </si>
  <si>
    <t>ブラジル</t>
    <phoneticPr fontId="3"/>
  </si>
  <si>
    <t>フィリピン</t>
    <phoneticPr fontId="3"/>
  </si>
  <si>
    <t>ペルー</t>
    <phoneticPr fontId="3"/>
  </si>
  <si>
    <t>インドネシア</t>
    <phoneticPr fontId="3"/>
  </si>
  <si>
    <t>タイ</t>
    <phoneticPr fontId="3"/>
  </si>
  <si>
    <t>ベトナム</t>
    <phoneticPr fontId="3"/>
  </si>
  <si>
    <t>マレーシア</t>
    <phoneticPr fontId="3"/>
  </si>
  <si>
    <t>ネパール</t>
    <phoneticPr fontId="3"/>
  </si>
  <si>
    <r>
      <t>単位：人、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、人／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、％（各年</t>
    </r>
    <r>
      <rPr>
        <sz val="10"/>
        <rFont val="ＭＳ Ｐ明朝"/>
        <family val="1"/>
        <charset val="128"/>
      </rPr>
      <t>１０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ニン</t>
    </rPh>
    <rPh sb="9" eb="10">
      <t>ニン</t>
    </rPh>
    <rPh sb="17" eb="19">
      <t>カクネン</t>
    </rPh>
    <rPh sb="21" eb="22">
      <t>ガツ</t>
    </rPh>
    <rPh sb="23" eb="24">
      <t>ニチ</t>
    </rPh>
    <rPh sb="24" eb="26">
      <t>ゲンザイ</t>
    </rPh>
    <phoneticPr fontId="3"/>
  </si>
  <si>
    <r>
      <t>30～　34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</si>
  <si>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35～　39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</si>
  <si>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40～　44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</si>
  <si>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45～　49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</si>
  <si>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50～　54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</si>
  <si>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55～　59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</si>
  <si>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60～　64</t>
    </r>
    <r>
      <rPr>
        <sz val="10"/>
        <color indexed="9"/>
        <rFont val="ＭＳ Ｐ明朝"/>
        <family val="1"/>
        <charset val="128"/>
      </rPr>
      <t>歳</t>
    </r>
    <phoneticPr fontId="3"/>
  </si>
  <si>
    <t>老年人口</t>
    <phoneticPr fontId="3"/>
  </si>
  <si>
    <r>
      <t>65～　69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</si>
  <si>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70～　74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</si>
  <si>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75～　79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</si>
  <si>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80～　84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</si>
  <si>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85～　89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</si>
  <si>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90～　94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</si>
  <si>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95～　99</t>
    </r>
    <r>
      <rPr>
        <sz val="10"/>
        <color indexed="9"/>
        <rFont val="ＭＳ Ｐ明朝"/>
        <family val="1"/>
        <charset val="128"/>
      </rPr>
      <t>歳</t>
    </r>
    <phoneticPr fontId="3"/>
  </si>
  <si>
    <t>不詳</t>
    <rPh sb="0" eb="2">
      <t>フショウ</t>
    </rPh>
    <phoneticPr fontId="3"/>
  </si>
  <si>
    <t>総　数</t>
    <phoneticPr fontId="3"/>
  </si>
  <si>
    <t>構成比</t>
    <phoneticPr fontId="3"/>
  </si>
  <si>
    <t>女</t>
    <phoneticPr fontId="3"/>
  </si>
  <si>
    <t>区　　　 分</t>
    <phoneticPr fontId="3"/>
  </si>
  <si>
    <t>新本町</t>
    <rPh sb="0" eb="3">
      <t>シンホンマチ</t>
    </rPh>
    <phoneticPr fontId="3"/>
  </si>
  <si>
    <t>神明町</t>
    <rPh sb="0" eb="3">
      <t>シンメイチョウ</t>
    </rPh>
    <phoneticPr fontId="3"/>
  </si>
  <si>
    <t>新吉町</t>
    <rPh sb="0" eb="2">
      <t>シンキチ</t>
    </rPh>
    <rPh sb="2" eb="3">
      <t>マチ</t>
    </rPh>
    <phoneticPr fontId="3"/>
  </si>
  <si>
    <t>旧豊川市</t>
    <rPh sb="0" eb="1">
      <t>キュウ</t>
    </rPh>
    <rPh sb="1" eb="4">
      <t>トヨカワシ</t>
    </rPh>
    <phoneticPr fontId="3"/>
  </si>
  <si>
    <t>旧一宮町</t>
    <rPh sb="0" eb="1">
      <t>キュウ</t>
    </rPh>
    <rPh sb="1" eb="4">
      <t>イックチョウ</t>
    </rPh>
    <phoneticPr fontId="3"/>
  </si>
  <si>
    <t>杉山町</t>
    <rPh sb="0" eb="2">
      <t>スギヤマ</t>
    </rPh>
    <rPh sb="2" eb="3">
      <t>マチ</t>
    </rPh>
    <phoneticPr fontId="3"/>
  </si>
  <si>
    <t>嵩山町</t>
    <rPh sb="0" eb="1">
      <t>スウ</t>
    </rPh>
    <rPh sb="1" eb="2">
      <t>ヤマ</t>
    </rPh>
    <rPh sb="2" eb="3">
      <t>マチ</t>
    </rPh>
    <phoneticPr fontId="3"/>
  </si>
  <si>
    <t>住吉町</t>
    <rPh sb="0" eb="2">
      <t>スミヨシ</t>
    </rPh>
    <rPh sb="2" eb="3">
      <t>マチ</t>
    </rPh>
    <phoneticPr fontId="3"/>
  </si>
  <si>
    <t>関屋町</t>
    <rPh sb="0" eb="2">
      <t>セキヤ</t>
    </rPh>
    <rPh sb="2" eb="3">
      <t>マチ</t>
    </rPh>
    <phoneticPr fontId="3"/>
  </si>
  <si>
    <t>た　　　行</t>
    <rPh sb="4" eb="5">
      <t>ギョウ</t>
    </rPh>
    <phoneticPr fontId="3"/>
  </si>
  <si>
    <t>大国町</t>
    <rPh sb="0" eb="2">
      <t>ダイコク</t>
    </rPh>
    <rPh sb="2" eb="3">
      <t>マチ</t>
    </rPh>
    <phoneticPr fontId="3"/>
  </si>
  <si>
    <t>高師町</t>
    <rPh sb="0" eb="2">
      <t>タカシ</t>
    </rPh>
    <rPh sb="2" eb="3">
      <t>マチ</t>
    </rPh>
    <phoneticPr fontId="3"/>
  </si>
  <si>
    <t>高師石塚町</t>
    <rPh sb="0" eb="2">
      <t>タカシ</t>
    </rPh>
    <rPh sb="2" eb="4">
      <t>イシヅカ</t>
    </rPh>
    <rPh sb="4" eb="5">
      <t>マチ</t>
    </rPh>
    <phoneticPr fontId="3"/>
  </si>
  <si>
    <t>高師本郷町</t>
    <rPh sb="0" eb="2">
      <t>タカシ</t>
    </rPh>
    <rPh sb="2" eb="4">
      <t>ホンゴウ</t>
    </rPh>
    <rPh sb="4" eb="5">
      <t>マチ</t>
    </rPh>
    <phoneticPr fontId="3"/>
  </si>
  <si>
    <t>高洲町</t>
    <rPh sb="0" eb="2">
      <t>タカス</t>
    </rPh>
    <rPh sb="2" eb="3">
      <t>マチ</t>
    </rPh>
    <phoneticPr fontId="3"/>
  </si>
  <si>
    <t>高田町</t>
    <rPh sb="0" eb="2">
      <t>タカダ</t>
    </rPh>
    <rPh sb="2" eb="3">
      <t>マチ</t>
    </rPh>
    <phoneticPr fontId="3"/>
  </si>
  <si>
    <t>高塚町</t>
    <rPh sb="0" eb="2">
      <t>タカツカ</t>
    </rPh>
    <rPh sb="2" eb="3">
      <t>マチ</t>
    </rPh>
    <phoneticPr fontId="3"/>
  </si>
  <si>
    <t>忠興一丁目</t>
    <rPh sb="0" eb="2">
      <t>タダオキ</t>
    </rPh>
    <rPh sb="2" eb="3">
      <t>１</t>
    </rPh>
    <rPh sb="3" eb="5">
      <t>チョウメ</t>
    </rPh>
    <phoneticPr fontId="3"/>
  </si>
  <si>
    <t>忠興二丁目</t>
    <rPh sb="0" eb="2">
      <t>タダオキ</t>
    </rPh>
    <rPh sb="2" eb="3">
      <t>ニ</t>
    </rPh>
    <rPh sb="3" eb="5">
      <t>チョウメ</t>
    </rPh>
    <phoneticPr fontId="3"/>
  </si>
  <si>
    <t>忠興三丁目</t>
    <rPh sb="0" eb="2">
      <t>タダオキ</t>
    </rPh>
    <rPh sb="2" eb="3">
      <t>サン</t>
    </rPh>
    <rPh sb="3" eb="5">
      <t>チョウメ</t>
    </rPh>
    <phoneticPr fontId="3"/>
  </si>
  <si>
    <t>　    　２０</t>
    <phoneticPr fontId="3"/>
  </si>
  <si>
    <r>
      <t>３０ ～ ３４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</si>
  <si>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t>　    　２３</t>
  </si>
  <si>
    <r>
      <t xml:space="preserve">３５ ～ ３９ </t>
    </r>
    <r>
      <rPr>
        <sz val="10"/>
        <color indexed="9"/>
        <rFont val="ＭＳ Ｐ明朝"/>
        <family val="1"/>
        <charset val="128"/>
      </rPr>
      <t>歳</t>
    </r>
    <phoneticPr fontId="3"/>
  </si>
  <si>
    <t>区　　　　 分</t>
    <rPh sb="0" eb="1">
      <t>ク</t>
    </rPh>
    <rPh sb="6" eb="7">
      <t>ブン</t>
    </rPh>
    <phoneticPr fontId="3"/>
  </si>
  <si>
    <t>区　 分</t>
    <rPh sb="0" eb="1">
      <t>ク</t>
    </rPh>
    <rPh sb="3" eb="4">
      <t>ブン</t>
    </rPh>
    <phoneticPr fontId="3"/>
  </si>
  <si>
    <t>資料：総務省統計局「国勢調査報告」　　※総数は配偶関係「不詳」を含む。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rPh sb="20" eb="22">
      <t>ソウスウ</t>
    </rPh>
    <rPh sb="23" eb="25">
      <t>ハイグウ</t>
    </rPh>
    <rPh sb="25" eb="27">
      <t>カンケイ</t>
    </rPh>
    <rPh sb="28" eb="30">
      <t>フショウ</t>
    </rPh>
    <rPh sb="32" eb="33">
      <t>フク</t>
    </rPh>
    <phoneticPr fontId="3"/>
  </si>
  <si>
    <t xml:space="preserve">　　　※
総　数
</t>
    <rPh sb="5" eb="6">
      <t>フサ</t>
    </rPh>
    <rPh sb="7" eb="8">
      <t>カズ</t>
    </rPh>
    <phoneticPr fontId="3"/>
  </si>
  <si>
    <t>立花町</t>
    <rPh sb="0" eb="2">
      <t>タチバナ</t>
    </rPh>
    <rPh sb="2" eb="3">
      <t>マチ</t>
    </rPh>
    <phoneticPr fontId="3"/>
  </si>
  <si>
    <t>多米町</t>
    <rPh sb="0" eb="3">
      <t>タメチョウ</t>
    </rPh>
    <phoneticPr fontId="3"/>
  </si>
  <si>
    <t>多米中町一丁目</t>
    <rPh sb="0" eb="4">
      <t>タメナカマチ</t>
    </rPh>
    <rPh sb="4" eb="5">
      <t>１</t>
    </rPh>
    <rPh sb="5" eb="7">
      <t>チョウメ</t>
    </rPh>
    <phoneticPr fontId="3"/>
  </si>
  <si>
    <t>多米中町二丁目</t>
    <rPh sb="0" eb="4">
      <t>タメナカマチ</t>
    </rPh>
    <rPh sb="4" eb="5">
      <t>ニ</t>
    </rPh>
    <rPh sb="5" eb="7">
      <t>チョウメ</t>
    </rPh>
    <phoneticPr fontId="3"/>
  </si>
  <si>
    <t>多米中町三丁目</t>
    <rPh sb="0" eb="4">
      <t>タメナカマチ</t>
    </rPh>
    <rPh sb="4" eb="5">
      <t>サン</t>
    </rPh>
    <rPh sb="5" eb="7">
      <t>チョウメ</t>
    </rPh>
    <phoneticPr fontId="3"/>
  </si>
  <si>
    <t>多米中町四丁目</t>
    <rPh sb="0" eb="4">
      <t>タメナカマチ</t>
    </rPh>
    <rPh sb="4" eb="5">
      <t>ヨン</t>
    </rPh>
    <rPh sb="5" eb="7">
      <t>チョウメ</t>
    </rPh>
    <phoneticPr fontId="3"/>
  </si>
  <si>
    <t>県　　　内</t>
    <phoneticPr fontId="3"/>
  </si>
  <si>
    <t>名古屋市</t>
    <phoneticPr fontId="3"/>
  </si>
  <si>
    <t>岡崎市</t>
    <phoneticPr fontId="3"/>
  </si>
  <si>
    <t>碧南市</t>
    <rPh sb="0" eb="2">
      <t>ヘキナン</t>
    </rPh>
    <rPh sb="2" eb="3">
      <t>シ</t>
    </rPh>
    <phoneticPr fontId="3"/>
  </si>
  <si>
    <t>多米西町一丁目</t>
    <rPh sb="0" eb="4">
      <t>タメニシマチ</t>
    </rPh>
    <rPh sb="4" eb="5">
      <t>１</t>
    </rPh>
    <rPh sb="5" eb="7">
      <t>チョウメ</t>
    </rPh>
    <phoneticPr fontId="3"/>
  </si>
  <si>
    <t>多米西町二丁目</t>
    <rPh sb="0" eb="4">
      <t>タメニシマチ</t>
    </rPh>
    <rPh sb="4" eb="5">
      <t>ニ</t>
    </rPh>
    <rPh sb="5" eb="7">
      <t>チョウメ</t>
    </rPh>
    <phoneticPr fontId="3"/>
  </si>
  <si>
    <t>多米西町三丁目</t>
    <rPh sb="0" eb="4">
      <t>タメニシマチ</t>
    </rPh>
    <rPh sb="4" eb="5">
      <t>サン</t>
    </rPh>
    <rPh sb="5" eb="7">
      <t>チョウメ</t>
    </rPh>
    <phoneticPr fontId="3"/>
  </si>
  <si>
    <t>多米東町一丁目</t>
    <rPh sb="0" eb="4">
      <t>タメヒガシマチ</t>
    </rPh>
    <rPh sb="4" eb="5">
      <t>１</t>
    </rPh>
    <rPh sb="5" eb="7">
      <t>チョウメ</t>
    </rPh>
    <phoneticPr fontId="3"/>
  </si>
  <si>
    <t>多米東町二丁目</t>
    <rPh sb="4" eb="5">
      <t>ニ</t>
    </rPh>
    <phoneticPr fontId="3"/>
  </si>
  <si>
    <t>多米東町三丁目</t>
    <rPh sb="4" eb="5">
      <t>サン</t>
    </rPh>
    <phoneticPr fontId="3"/>
  </si>
  <si>
    <t>談合町</t>
    <rPh sb="0" eb="2">
      <t>ダンゴウ</t>
    </rPh>
    <rPh sb="2" eb="3">
      <t>マチ</t>
    </rPh>
    <phoneticPr fontId="3"/>
  </si>
  <si>
    <t>築地町</t>
    <rPh sb="0" eb="2">
      <t>ツキジ</t>
    </rPh>
    <rPh sb="2" eb="3">
      <t>マチ</t>
    </rPh>
    <phoneticPr fontId="3"/>
  </si>
  <si>
    <t>つつじが丘二丁目</t>
    <rPh sb="4" eb="5">
      <t>オカ</t>
    </rPh>
    <rPh sb="5" eb="6">
      <t>ニ</t>
    </rPh>
    <rPh sb="6" eb="8">
      <t>チョウメ</t>
    </rPh>
    <phoneticPr fontId="3"/>
  </si>
  <si>
    <t>つつじが丘三丁目</t>
    <rPh sb="4" eb="5">
      <t>オカ</t>
    </rPh>
    <rPh sb="5" eb="8">
      <t>サンチョウメ</t>
    </rPh>
    <phoneticPr fontId="3"/>
  </si>
  <si>
    <t>寺沢町</t>
    <rPh sb="0" eb="2">
      <t>テラサワ</t>
    </rPh>
    <rPh sb="2" eb="3">
      <t>マチ</t>
    </rPh>
    <phoneticPr fontId="3"/>
  </si>
  <si>
    <t>天伯町</t>
    <rPh sb="0" eb="3">
      <t>テンパクチョウ</t>
    </rPh>
    <phoneticPr fontId="3"/>
  </si>
  <si>
    <t>伝馬町</t>
    <rPh sb="0" eb="1">
      <t>デン</t>
    </rPh>
    <rPh sb="1" eb="2">
      <t>マ</t>
    </rPh>
    <rPh sb="2" eb="3">
      <t>マチ</t>
    </rPh>
    <phoneticPr fontId="3"/>
  </si>
  <si>
    <t>堂浦町</t>
    <rPh sb="0" eb="1">
      <t>ドウ</t>
    </rPh>
    <rPh sb="1" eb="2">
      <t>ウラ</t>
    </rPh>
    <rPh sb="2" eb="3">
      <t>マチ</t>
    </rPh>
    <phoneticPr fontId="3"/>
  </si>
  <si>
    <t>東光町</t>
    <rPh sb="0" eb="1">
      <t>ヒガシ</t>
    </rPh>
    <rPh sb="1" eb="2">
      <t>ヒカリ</t>
    </rPh>
    <rPh sb="2" eb="3">
      <t>マチ</t>
    </rPh>
    <phoneticPr fontId="3"/>
  </si>
  <si>
    <t>東郷町</t>
    <rPh sb="0" eb="2">
      <t>トウゴウ</t>
    </rPh>
    <rPh sb="2" eb="3">
      <t>マチ</t>
    </rPh>
    <phoneticPr fontId="3"/>
  </si>
  <si>
    <t>堂坂町</t>
    <rPh sb="0" eb="1">
      <t>ドウ</t>
    </rPh>
    <rPh sb="1" eb="2">
      <t>サカ</t>
    </rPh>
    <rPh sb="2" eb="3">
      <t>マチ</t>
    </rPh>
    <phoneticPr fontId="3"/>
  </si>
  <si>
    <t>富本町</t>
    <rPh sb="0" eb="1">
      <t>トミ</t>
    </rPh>
    <rPh sb="1" eb="2">
      <t>モト</t>
    </rPh>
    <rPh sb="2" eb="3">
      <t>マチ</t>
    </rPh>
    <phoneticPr fontId="3"/>
  </si>
  <si>
    <t>問屋町</t>
  </si>
  <si>
    <t>な　　　行</t>
  </si>
  <si>
    <t>中岩田一丁目</t>
  </si>
  <si>
    <t>中岩田二丁目</t>
  </si>
  <si>
    <t>中岩田三丁目</t>
  </si>
  <si>
    <t>中岩田四丁目</t>
  </si>
  <si>
    <t>中岩田五丁目</t>
  </si>
  <si>
    <t>中岩田六丁目</t>
  </si>
  <si>
    <t>中郷町</t>
  </si>
  <si>
    <t>中柴町</t>
  </si>
  <si>
    <t>中世古町</t>
  </si>
  <si>
    <t>長瀬町</t>
  </si>
  <si>
    <t>中野町</t>
  </si>
  <si>
    <t>仲ノ町</t>
  </si>
  <si>
    <t>中橋良町</t>
  </si>
  <si>
    <t>中浜町</t>
  </si>
  <si>
    <t>中原町</t>
  </si>
  <si>
    <t>中松山町</t>
  </si>
  <si>
    <t>浪ノ上町</t>
  </si>
  <si>
    <t>豊岡町</t>
    <rPh sb="0" eb="2">
      <t>トヨオカ</t>
    </rPh>
    <rPh sb="2" eb="3">
      <t>マチ</t>
    </rPh>
    <phoneticPr fontId="3"/>
  </si>
  <si>
    <t>西赤沢町</t>
    <rPh sb="0" eb="1">
      <t>ニシ</t>
    </rPh>
    <rPh sb="1" eb="2">
      <t>アカ</t>
    </rPh>
    <rPh sb="2" eb="3">
      <t>サワ</t>
    </rPh>
    <rPh sb="3" eb="4">
      <t>マチ</t>
    </rPh>
    <phoneticPr fontId="3"/>
  </si>
  <si>
    <t>西岩田一丁目</t>
    <rPh sb="0" eb="1">
      <t>ニシ</t>
    </rPh>
    <rPh sb="1" eb="3">
      <t>イワタ</t>
    </rPh>
    <rPh sb="3" eb="6">
      <t>イッチョウメ</t>
    </rPh>
    <phoneticPr fontId="3"/>
  </si>
  <si>
    <t>西岩田二丁目</t>
    <rPh sb="0" eb="1">
      <t>ニシ</t>
    </rPh>
    <rPh sb="1" eb="3">
      <t>イワタ</t>
    </rPh>
    <rPh sb="3" eb="4">
      <t>ニ</t>
    </rPh>
    <rPh sb="4" eb="6">
      <t>チョウメ</t>
    </rPh>
    <phoneticPr fontId="3"/>
  </si>
  <si>
    <t>西岩田三丁目</t>
    <rPh sb="0" eb="1">
      <t>ニシ</t>
    </rPh>
    <rPh sb="1" eb="3">
      <t>イワタ</t>
    </rPh>
    <rPh sb="3" eb="6">
      <t>サンチョウメ</t>
    </rPh>
    <phoneticPr fontId="3"/>
  </si>
  <si>
    <t>西岩田四丁目</t>
    <rPh sb="0" eb="1">
      <t>ニシ</t>
    </rPh>
    <rPh sb="1" eb="3">
      <t>イワタ</t>
    </rPh>
    <rPh sb="3" eb="4">
      <t>ヨン</t>
    </rPh>
    <rPh sb="4" eb="6">
      <t>チョウメ</t>
    </rPh>
    <phoneticPr fontId="3"/>
  </si>
  <si>
    <t>西岩田五丁目</t>
    <rPh sb="0" eb="1">
      <t>ニシ</t>
    </rPh>
    <rPh sb="1" eb="3">
      <t>イワタ</t>
    </rPh>
    <rPh sb="3" eb="4">
      <t>ゴ</t>
    </rPh>
    <rPh sb="4" eb="6">
      <t>チョウメ</t>
    </rPh>
    <phoneticPr fontId="3"/>
  </si>
  <si>
    <t>西岩田六丁目</t>
    <rPh sb="0" eb="1">
      <t>ニシ</t>
    </rPh>
    <rPh sb="1" eb="3">
      <t>イワタ</t>
    </rPh>
    <rPh sb="3" eb="4">
      <t>ロク</t>
    </rPh>
    <rPh sb="4" eb="6">
      <t>チョウメ</t>
    </rPh>
    <phoneticPr fontId="3"/>
  </si>
  <si>
    <t>西小鷹野一丁目</t>
    <rPh sb="0" eb="1">
      <t>ニシ</t>
    </rPh>
    <rPh sb="1" eb="2">
      <t>コ</t>
    </rPh>
    <rPh sb="2" eb="3">
      <t>タカ</t>
    </rPh>
    <rPh sb="3" eb="4">
      <t>ノ</t>
    </rPh>
    <rPh sb="4" eb="7">
      <t>イッチョウメ</t>
    </rPh>
    <phoneticPr fontId="3"/>
  </si>
  <si>
    <t>一般世帯数</t>
    <rPh sb="0" eb="2">
      <t>イッパン</t>
    </rPh>
    <rPh sb="2" eb="5">
      <t>セタイスウ</t>
    </rPh>
    <phoneticPr fontId="3"/>
  </si>
  <si>
    <t>西小鷹野二丁目</t>
    <rPh sb="0" eb="1">
      <t>ニシ</t>
    </rPh>
    <rPh sb="1" eb="2">
      <t>コ</t>
    </rPh>
    <rPh sb="2" eb="3">
      <t>タカ</t>
    </rPh>
    <rPh sb="3" eb="4">
      <t>ノ</t>
    </rPh>
    <rPh sb="4" eb="5">
      <t>ニ</t>
    </rPh>
    <rPh sb="5" eb="7">
      <t>チョウメ</t>
    </rPh>
    <phoneticPr fontId="3"/>
  </si>
  <si>
    <t>西小鷹野三丁目</t>
    <rPh sb="0" eb="1">
      <t>ニシ</t>
    </rPh>
    <rPh sb="1" eb="2">
      <t>コ</t>
    </rPh>
    <rPh sb="2" eb="3">
      <t>タカ</t>
    </rPh>
    <rPh sb="3" eb="4">
      <t>ノ</t>
    </rPh>
    <rPh sb="4" eb="7">
      <t>サンチョウメ</t>
    </rPh>
    <phoneticPr fontId="3"/>
  </si>
  <si>
    <t>西小鷹野四丁目</t>
    <rPh sb="0" eb="1">
      <t>ニシ</t>
    </rPh>
    <rPh sb="1" eb="2">
      <t>コ</t>
    </rPh>
    <rPh sb="2" eb="3">
      <t>タカ</t>
    </rPh>
    <rPh sb="3" eb="4">
      <t>ノ</t>
    </rPh>
    <rPh sb="4" eb="5">
      <t>ヨン</t>
    </rPh>
    <rPh sb="5" eb="7">
      <t>チョウメ</t>
    </rPh>
    <phoneticPr fontId="3"/>
  </si>
  <si>
    <t>西小田原町</t>
    <rPh sb="0" eb="1">
      <t>ニシ</t>
    </rPh>
    <rPh sb="1" eb="4">
      <t>オダワラ</t>
    </rPh>
    <rPh sb="4" eb="5">
      <t>マチ</t>
    </rPh>
    <phoneticPr fontId="3"/>
  </si>
  <si>
    <t>錦町</t>
    <rPh sb="0" eb="1">
      <t>ニシキ</t>
    </rPh>
    <rPh sb="1" eb="2">
      <t>マチ</t>
    </rPh>
    <phoneticPr fontId="3"/>
  </si>
  <si>
    <t>西口町</t>
    <rPh sb="0" eb="2">
      <t>ニシグチ</t>
    </rPh>
    <rPh sb="2" eb="3">
      <t>マチ</t>
    </rPh>
    <phoneticPr fontId="3"/>
  </si>
  <si>
    <t>西小池町</t>
    <rPh sb="0" eb="1">
      <t>ニシ</t>
    </rPh>
    <rPh sb="1" eb="3">
      <t>コイケ</t>
    </rPh>
    <rPh sb="3" eb="4">
      <t>マチ</t>
    </rPh>
    <phoneticPr fontId="3"/>
  </si>
  <si>
    <t>西新町</t>
    <rPh sb="0" eb="1">
      <t>ニシ</t>
    </rPh>
    <rPh sb="1" eb="3">
      <t>シンマチ</t>
    </rPh>
    <phoneticPr fontId="3"/>
  </si>
  <si>
    <t>西高師町</t>
    <rPh sb="0" eb="1">
      <t>ニシ</t>
    </rPh>
    <rPh sb="1" eb="3">
      <t>タカシ</t>
    </rPh>
    <rPh sb="3" eb="4">
      <t>マチ</t>
    </rPh>
    <phoneticPr fontId="3"/>
  </si>
  <si>
    <t>西七根町</t>
    <rPh sb="0" eb="1">
      <t>ニシ</t>
    </rPh>
    <rPh sb="1" eb="2">
      <t>ナナ</t>
    </rPh>
    <rPh sb="2" eb="3">
      <t>ネ</t>
    </rPh>
    <rPh sb="3" eb="4">
      <t>マチ</t>
    </rPh>
    <phoneticPr fontId="3"/>
  </si>
  <si>
    <t>西橋良町</t>
    <rPh sb="0" eb="1">
      <t>ニシ</t>
    </rPh>
    <rPh sb="1" eb="2">
      <t>ハシ</t>
    </rPh>
    <rPh sb="2" eb="3">
      <t>リョウ</t>
    </rPh>
    <rPh sb="3" eb="4">
      <t>マチ</t>
    </rPh>
    <phoneticPr fontId="3"/>
  </si>
  <si>
    <t>西羽田町</t>
    <rPh sb="0" eb="1">
      <t>ニシ</t>
    </rPh>
    <rPh sb="1" eb="3">
      <t>ハダ</t>
    </rPh>
    <rPh sb="3" eb="4">
      <t>マチ</t>
    </rPh>
    <phoneticPr fontId="3"/>
  </si>
  <si>
    <t>西浜町</t>
    <rPh sb="0" eb="1">
      <t>ニシ</t>
    </rPh>
    <rPh sb="1" eb="2">
      <t>ハマ</t>
    </rPh>
    <rPh sb="2" eb="3">
      <t>マチ</t>
    </rPh>
    <phoneticPr fontId="3"/>
  </si>
  <si>
    <t>西松山町</t>
    <rPh sb="0" eb="1">
      <t>ニシ</t>
    </rPh>
    <rPh sb="1" eb="3">
      <t>マツヤマ</t>
    </rPh>
    <rPh sb="3" eb="4">
      <t>マチ</t>
    </rPh>
    <phoneticPr fontId="3"/>
  </si>
  <si>
    <t>西幸町</t>
    <rPh sb="0" eb="1">
      <t>ニシ</t>
    </rPh>
    <rPh sb="1" eb="2">
      <t>サチ</t>
    </rPh>
    <rPh sb="2" eb="3">
      <t>マチ</t>
    </rPh>
    <phoneticPr fontId="3"/>
  </si>
  <si>
    <t>西山町</t>
    <rPh sb="0" eb="2">
      <t>ニシヤマ</t>
    </rPh>
    <rPh sb="2" eb="3">
      <t>マチ</t>
    </rPh>
    <phoneticPr fontId="3"/>
  </si>
  <si>
    <t>仁連木町</t>
    <rPh sb="0" eb="4">
      <t>ニレンギチョウ</t>
    </rPh>
    <phoneticPr fontId="3"/>
  </si>
  <si>
    <t>野黒町</t>
    <rPh sb="0" eb="1">
      <t>ノ</t>
    </rPh>
    <rPh sb="1" eb="2">
      <t>クロ</t>
    </rPh>
    <rPh sb="2" eb="3">
      <t>マチ</t>
    </rPh>
    <phoneticPr fontId="3"/>
  </si>
  <si>
    <t>野依台一丁目</t>
    <rPh sb="0" eb="2">
      <t>ノヨリ</t>
    </rPh>
    <rPh sb="2" eb="3">
      <t>ダイ</t>
    </rPh>
    <rPh sb="3" eb="4">
      <t>１</t>
    </rPh>
    <rPh sb="4" eb="6">
      <t>チョウメ</t>
    </rPh>
    <phoneticPr fontId="3"/>
  </si>
  <si>
    <t>分類不能の職業</t>
    <rPh sb="0" eb="2">
      <t>ブンルイ</t>
    </rPh>
    <rPh sb="2" eb="4">
      <t>フノウ</t>
    </rPh>
    <rPh sb="5" eb="7">
      <t>ショクギョウ</t>
    </rPh>
    <phoneticPr fontId="3"/>
  </si>
  <si>
    <t>は　　　行</t>
    <rPh sb="4" eb="5">
      <t>ギョウ</t>
    </rPh>
    <phoneticPr fontId="3"/>
  </si>
  <si>
    <t>橋良町</t>
    <rPh sb="0" eb="1">
      <t>ハシ</t>
    </rPh>
    <rPh sb="1" eb="2">
      <t>リョウ</t>
    </rPh>
    <rPh sb="2" eb="3">
      <t>マチ</t>
    </rPh>
    <phoneticPr fontId="3"/>
  </si>
  <si>
    <t>柱一番町</t>
    <rPh sb="0" eb="1">
      <t>ハシラ</t>
    </rPh>
    <rPh sb="1" eb="3">
      <t>イチバン</t>
    </rPh>
    <rPh sb="3" eb="4">
      <t>マチ</t>
    </rPh>
    <phoneticPr fontId="3"/>
  </si>
  <si>
    <t>柱二番町</t>
    <rPh sb="1" eb="2">
      <t>ニ</t>
    </rPh>
    <phoneticPr fontId="3"/>
  </si>
  <si>
    <t>柱三番町</t>
    <rPh sb="1" eb="2">
      <t>サン</t>
    </rPh>
    <phoneticPr fontId="3"/>
  </si>
  <si>
    <t>柱四番町</t>
    <rPh sb="1" eb="2">
      <t>ヨン</t>
    </rPh>
    <phoneticPr fontId="3"/>
  </si>
  <si>
    <t>柱五番町</t>
    <rPh sb="1" eb="2">
      <t>ゴ</t>
    </rPh>
    <phoneticPr fontId="3"/>
  </si>
  <si>
    <t>柱六番町</t>
    <rPh sb="1" eb="2">
      <t>ロク</t>
    </rPh>
    <phoneticPr fontId="3"/>
  </si>
  <si>
    <t>柱七番町</t>
    <rPh sb="1" eb="2">
      <t>ナナ</t>
    </rPh>
    <phoneticPr fontId="3"/>
  </si>
  <si>
    <t>柱八番町</t>
    <rPh sb="1" eb="2">
      <t>ハチ</t>
    </rPh>
    <phoneticPr fontId="3"/>
  </si>
  <si>
    <t>柱九番町</t>
    <rPh sb="1" eb="2">
      <t>ク</t>
    </rPh>
    <phoneticPr fontId="3"/>
  </si>
  <si>
    <t>八町通一丁目</t>
    <rPh sb="0" eb="2">
      <t>ハッチョウ</t>
    </rPh>
    <rPh sb="2" eb="3">
      <t>トオ</t>
    </rPh>
    <rPh sb="3" eb="6">
      <t>イッチョウメ</t>
    </rPh>
    <phoneticPr fontId="3"/>
  </si>
  <si>
    <t>八町通二丁目</t>
    <rPh sb="0" eb="2">
      <t>ハッチョウ</t>
    </rPh>
    <rPh sb="2" eb="3">
      <t>トオ</t>
    </rPh>
    <rPh sb="3" eb="4">
      <t>ニ</t>
    </rPh>
    <rPh sb="4" eb="6">
      <t>チョウメ</t>
    </rPh>
    <phoneticPr fontId="3"/>
  </si>
  <si>
    <t>八町通三丁目</t>
    <rPh sb="0" eb="2">
      <t>ハッチョウ</t>
    </rPh>
    <rPh sb="2" eb="3">
      <t>トオ</t>
    </rPh>
    <rPh sb="3" eb="6">
      <t>サンチョウメ</t>
    </rPh>
    <phoneticPr fontId="3"/>
  </si>
  <si>
    <t>八町通四丁目</t>
    <rPh sb="0" eb="2">
      <t>ハッチョウ</t>
    </rPh>
    <rPh sb="2" eb="3">
      <t>トオ</t>
    </rPh>
    <rPh sb="3" eb="4">
      <t>ヨン</t>
    </rPh>
    <rPh sb="4" eb="6">
      <t>チョウメ</t>
    </rPh>
    <phoneticPr fontId="3"/>
  </si>
  <si>
    <t>八町通五丁目</t>
    <rPh sb="0" eb="2">
      <t>ハッチョウ</t>
    </rPh>
    <rPh sb="2" eb="3">
      <t>トオ</t>
    </rPh>
    <rPh sb="3" eb="4">
      <t>ゴ</t>
    </rPh>
    <rPh sb="4" eb="6">
      <t>チョウメ</t>
    </rPh>
    <phoneticPr fontId="3"/>
  </si>
  <si>
    <r>
      <t>第</t>
    </r>
    <r>
      <rPr>
        <sz val="10"/>
        <rFont val="ＭＳ Ｐ明朝"/>
        <family val="1"/>
        <charset val="128"/>
      </rPr>
      <t>19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</si>
  <si>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花園町</t>
    <rPh sb="0" eb="2">
      <t>ハナゾノ</t>
    </rPh>
    <rPh sb="2" eb="3">
      <t>マチ</t>
    </rPh>
    <phoneticPr fontId="3"/>
  </si>
  <si>
    <t>花田町</t>
    <rPh sb="0" eb="1">
      <t>ハナ</t>
    </rPh>
    <rPh sb="1" eb="2">
      <t>タ</t>
    </rPh>
    <rPh sb="2" eb="3">
      <t>マチ</t>
    </rPh>
    <phoneticPr fontId="3"/>
  </si>
  <si>
    <t>花田一番町</t>
    <rPh sb="0" eb="2">
      <t>ハナダ</t>
    </rPh>
    <rPh sb="2" eb="4">
      <t>イチバン</t>
    </rPh>
    <rPh sb="4" eb="5">
      <t>マチ</t>
    </rPh>
    <phoneticPr fontId="3"/>
  </si>
  <si>
    <t>花田二番町</t>
    <rPh sb="0" eb="2">
      <t>ハナダ</t>
    </rPh>
    <rPh sb="2" eb="4">
      <t>ニバン</t>
    </rPh>
    <rPh sb="4" eb="5">
      <t>マチ</t>
    </rPh>
    <phoneticPr fontId="3"/>
  </si>
  <si>
    <t>花田三番町</t>
    <rPh sb="0" eb="2">
      <t>ハナダ</t>
    </rPh>
    <rPh sb="2" eb="4">
      <t>サンバン</t>
    </rPh>
    <rPh sb="4" eb="5">
      <t>マチ</t>
    </rPh>
    <phoneticPr fontId="3"/>
  </si>
  <si>
    <t>花中町</t>
    <rPh sb="0" eb="1">
      <t>ハナ</t>
    </rPh>
    <rPh sb="1" eb="2">
      <t>ナカ</t>
    </rPh>
    <rPh sb="2" eb="3">
      <t>マチ</t>
    </rPh>
    <phoneticPr fontId="3"/>
  </si>
  <si>
    <t>羽根井町</t>
    <rPh sb="0" eb="2">
      <t>ハネ</t>
    </rPh>
    <rPh sb="2" eb="4">
      <t>イマチ</t>
    </rPh>
    <phoneticPr fontId="3"/>
  </si>
  <si>
    <t>羽根井西町</t>
    <rPh sb="0" eb="2">
      <t>ハネ</t>
    </rPh>
    <rPh sb="2" eb="3">
      <t>イ</t>
    </rPh>
    <rPh sb="3" eb="5">
      <t>ニシチョウ</t>
    </rPh>
    <phoneticPr fontId="3"/>
  </si>
  <si>
    <r>
      <t xml:space="preserve">人口密度
</t>
    </r>
    <r>
      <rPr>
        <sz val="10"/>
        <rFont val="ＭＳ Ｐ明朝"/>
        <family val="1"/>
        <charset val="128"/>
      </rPr>
      <t>（</t>
    </r>
    <r>
      <rPr>
        <sz val="10"/>
        <rFont val="ＭＳ 明朝"/>
        <family val="1"/>
        <charset val="128"/>
      </rPr>
      <t>１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当
たり）</t>
    </r>
    <rPh sb="10" eb="11">
      <t>ア</t>
    </rPh>
    <phoneticPr fontId="3"/>
  </si>
  <si>
    <r>
      <t xml:space="preserve"> 明治</t>
    </r>
    <r>
      <rPr>
        <sz val="10"/>
        <color indexed="8"/>
        <rFont val="ＭＳ Ｐ明朝"/>
        <family val="1"/>
        <charset val="128"/>
      </rPr>
      <t>３９</t>
    </r>
    <r>
      <rPr>
        <sz val="10"/>
        <color indexed="8"/>
        <rFont val="ＭＳ 明朝"/>
        <family val="1"/>
        <charset val="128"/>
      </rPr>
      <t>年</t>
    </r>
    <rPh sb="1" eb="3">
      <t>メイジ</t>
    </rPh>
    <rPh sb="5" eb="6">
      <t>ネン</t>
    </rPh>
    <phoneticPr fontId="3"/>
  </si>
  <si>
    <t>不詳</t>
    <rPh sb="0" eb="2">
      <t>フショウ</t>
    </rPh>
    <phoneticPr fontId="21"/>
  </si>
  <si>
    <t>5～9</t>
    <phoneticPr fontId="20"/>
  </si>
  <si>
    <t>0～4歳</t>
    <rPh sb="3" eb="4">
      <t>サイ</t>
    </rPh>
    <phoneticPr fontId="20"/>
  </si>
  <si>
    <t>神野西町一丁目</t>
    <rPh sb="0" eb="2">
      <t>ジンノ</t>
    </rPh>
    <rPh sb="2" eb="3">
      <t>ニシ</t>
    </rPh>
    <rPh sb="3" eb="4">
      <t>マチ</t>
    </rPh>
    <rPh sb="4" eb="7">
      <t>イッチョウメ</t>
    </rPh>
    <phoneticPr fontId="3"/>
  </si>
  <si>
    <t>　　　〃</t>
  </si>
  <si>
    <t>６５～６９歳</t>
    <rPh sb="5" eb="6">
      <t>サイ</t>
    </rPh>
    <phoneticPr fontId="3"/>
  </si>
  <si>
    <t>７０～７４歳</t>
    <rPh sb="5" eb="6">
      <t>サイ</t>
    </rPh>
    <phoneticPr fontId="3"/>
  </si>
  <si>
    <t>７５～７９歳</t>
    <rPh sb="5" eb="6">
      <t>サイ</t>
    </rPh>
    <phoneticPr fontId="3"/>
  </si>
  <si>
    <t>８０～８４歳</t>
    <rPh sb="5" eb="6">
      <t>サイ</t>
    </rPh>
    <phoneticPr fontId="3"/>
  </si>
  <si>
    <t>石巻小野田町</t>
    <rPh sb="2" eb="5">
      <t>オノダ</t>
    </rPh>
    <phoneticPr fontId="3"/>
  </si>
  <si>
    <t>石巻町</t>
    <rPh sb="0" eb="2">
      <t>イシマキ</t>
    </rPh>
    <rPh sb="2" eb="3">
      <t>マチ</t>
    </rPh>
    <phoneticPr fontId="3"/>
  </si>
  <si>
    <t>野田町</t>
    <rPh sb="0" eb="3">
      <t>ノタマチ</t>
    </rPh>
    <phoneticPr fontId="3"/>
  </si>
  <si>
    <t xml:space="preserve">   ７０ ～ ７４歳</t>
  </si>
  <si>
    <t xml:space="preserve">   ９０ ～ ９４歳</t>
  </si>
  <si>
    <t xml:space="preserve">   ７５ ～ ７９歳</t>
  </si>
  <si>
    <t xml:space="preserve">   ９５ ～ ９９歳</t>
  </si>
  <si>
    <t>１００歳以上</t>
  </si>
  <si>
    <t xml:space="preserve">   ８０ ～ ８４歳</t>
  </si>
  <si>
    <t xml:space="preserve">   ８５ ～ ８９歳</t>
  </si>
  <si>
    <t>０</t>
    <phoneticPr fontId="3"/>
  </si>
  <si>
    <t>１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</si>
  <si>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</si>
  <si>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</si>
  <si>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</si>
  <si>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</si>
  <si>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</si>
  <si>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</si>
  <si>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</si>
  <si>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</si>
  <si>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１２</t>
    <phoneticPr fontId="3"/>
  </si>
  <si>
    <t>１３</t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</si>
  <si>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</si>
  <si>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</si>
  <si>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</si>
  <si>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</si>
  <si>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１８</t>
    <phoneticPr fontId="3"/>
  </si>
  <si>
    <t>１９</t>
    <phoneticPr fontId="3"/>
  </si>
  <si>
    <t>２０</t>
    <phoneticPr fontId="3"/>
  </si>
  <si>
    <t>２１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</si>
  <si>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</si>
  <si>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</si>
  <si>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</si>
  <si>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</si>
  <si>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</si>
  <si>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</si>
  <si>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</si>
  <si>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</si>
  <si>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</si>
  <si>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３１</t>
    <phoneticPr fontId="3"/>
  </si>
  <si>
    <t>３２</t>
    <phoneticPr fontId="3"/>
  </si>
  <si>
    <t>３３</t>
    <phoneticPr fontId="3"/>
  </si>
  <si>
    <t>３４</t>
    <phoneticPr fontId="3"/>
  </si>
  <si>
    <t>３５</t>
    <phoneticPr fontId="3"/>
  </si>
  <si>
    <t>３６</t>
    <phoneticPr fontId="3"/>
  </si>
  <si>
    <t>３７</t>
    <phoneticPr fontId="3"/>
  </si>
  <si>
    <t>３８</t>
    <phoneticPr fontId="3"/>
  </si>
  <si>
    <t>３９</t>
    <phoneticPr fontId="3"/>
  </si>
  <si>
    <t>４０</t>
    <phoneticPr fontId="3"/>
  </si>
  <si>
    <t>４１</t>
    <phoneticPr fontId="3"/>
  </si>
  <si>
    <t>４２</t>
    <phoneticPr fontId="3"/>
  </si>
  <si>
    <t>４３</t>
    <phoneticPr fontId="3"/>
  </si>
  <si>
    <t>４４</t>
    <phoneticPr fontId="3"/>
  </si>
  <si>
    <t>４５</t>
    <phoneticPr fontId="3"/>
  </si>
  <si>
    <t>４６</t>
    <phoneticPr fontId="3"/>
  </si>
  <si>
    <t>４７</t>
    <phoneticPr fontId="3"/>
  </si>
  <si>
    <t>４８</t>
    <phoneticPr fontId="3"/>
  </si>
  <si>
    <t>４９</t>
    <phoneticPr fontId="3"/>
  </si>
  <si>
    <t>５０</t>
    <phoneticPr fontId="3"/>
  </si>
  <si>
    <t>５１</t>
    <phoneticPr fontId="3"/>
  </si>
  <si>
    <t>５２</t>
    <phoneticPr fontId="3"/>
  </si>
  <si>
    <t>５３</t>
    <phoneticPr fontId="3"/>
  </si>
  <si>
    <t>５４</t>
    <phoneticPr fontId="3"/>
  </si>
  <si>
    <t>５５</t>
    <phoneticPr fontId="3"/>
  </si>
  <si>
    <t>５６</t>
    <phoneticPr fontId="3"/>
  </si>
  <si>
    <t>５７</t>
    <phoneticPr fontId="3"/>
  </si>
  <si>
    <t>５８</t>
    <phoneticPr fontId="3"/>
  </si>
  <si>
    <t>５９</t>
    <phoneticPr fontId="3"/>
  </si>
  <si>
    <t>６１</t>
    <phoneticPr fontId="3"/>
  </si>
  <si>
    <t>６２</t>
    <phoneticPr fontId="3"/>
  </si>
  <si>
    <t>６３</t>
    <phoneticPr fontId="3"/>
  </si>
  <si>
    <t>６４</t>
    <phoneticPr fontId="3"/>
  </si>
  <si>
    <t>６５</t>
    <phoneticPr fontId="3"/>
  </si>
  <si>
    <t>６６</t>
    <phoneticPr fontId="3"/>
  </si>
  <si>
    <t>６７</t>
    <phoneticPr fontId="3"/>
  </si>
  <si>
    <t>６８</t>
    <phoneticPr fontId="3"/>
  </si>
  <si>
    <t>６９</t>
    <phoneticPr fontId="3"/>
  </si>
  <si>
    <t>７０</t>
    <phoneticPr fontId="3"/>
  </si>
  <si>
    <t>７１</t>
    <phoneticPr fontId="3"/>
  </si>
  <si>
    <t>７２</t>
    <phoneticPr fontId="3"/>
  </si>
  <si>
    <t>７３</t>
    <phoneticPr fontId="3"/>
  </si>
  <si>
    <t>７４</t>
    <phoneticPr fontId="3"/>
  </si>
  <si>
    <t>７５</t>
    <phoneticPr fontId="3"/>
  </si>
  <si>
    <t>７６</t>
    <phoneticPr fontId="3"/>
  </si>
  <si>
    <t>７７</t>
    <phoneticPr fontId="3"/>
  </si>
  <si>
    <t>７８</t>
    <phoneticPr fontId="3"/>
  </si>
  <si>
    <t>７９</t>
    <phoneticPr fontId="3"/>
  </si>
  <si>
    <t>８０</t>
    <phoneticPr fontId="3"/>
  </si>
  <si>
    <t>８１</t>
    <phoneticPr fontId="3"/>
  </si>
  <si>
    <t>８２</t>
    <phoneticPr fontId="3"/>
  </si>
  <si>
    <t>８３</t>
    <phoneticPr fontId="3"/>
  </si>
  <si>
    <t>８４</t>
    <phoneticPr fontId="3"/>
  </si>
  <si>
    <t>８５</t>
    <phoneticPr fontId="3"/>
  </si>
  <si>
    <t>８６</t>
    <phoneticPr fontId="3"/>
  </si>
  <si>
    <t>８７</t>
    <phoneticPr fontId="3"/>
  </si>
  <si>
    <t>８８</t>
    <phoneticPr fontId="3"/>
  </si>
  <si>
    <t>８９</t>
    <phoneticPr fontId="3"/>
  </si>
  <si>
    <t>９０</t>
    <phoneticPr fontId="3"/>
  </si>
  <si>
    <t>９１</t>
    <phoneticPr fontId="3"/>
  </si>
  <si>
    <t>９２</t>
    <phoneticPr fontId="3"/>
  </si>
  <si>
    <t>９３</t>
    <phoneticPr fontId="3"/>
  </si>
  <si>
    <t>９４</t>
    <phoneticPr fontId="3"/>
  </si>
  <si>
    <t>羽根井本町</t>
    <rPh sb="0" eb="2">
      <t>ハネ</t>
    </rPh>
    <rPh sb="2" eb="4">
      <t>イモト</t>
    </rPh>
    <rPh sb="4" eb="5">
      <t>マチ</t>
    </rPh>
    <phoneticPr fontId="3"/>
  </si>
  <si>
    <t>浜道町</t>
    <rPh sb="0" eb="1">
      <t>ハマ</t>
    </rPh>
    <rPh sb="1" eb="2">
      <t>ミチ</t>
    </rPh>
    <rPh sb="2" eb="3">
      <t>マチ</t>
    </rPh>
    <phoneticPr fontId="3"/>
  </si>
  <si>
    <t>原町</t>
    <rPh sb="0" eb="1">
      <t>ハラ</t>
    </rPh>
    <rPh sb="1" eb="2">
      <t>マチ</t>
    </rPh>
    <phoneticPr fontId="3"/>
  </si>
  <si>
    <t>東赤沢町</t>
    <rPh sb="0" eb="1">
      <t>ヒガシ</t>
    </rPh>
    <rPh sb="1" eb="2">
      <t>アカ</t>
    </rPh>
    <rPh sb="2" eb="3">
      <t>サワ</t>
    </rPh>
    <rPh sb="3" eb="4">
      <t>マチ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</si>
  <si>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</si>
  <si>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</si>
  <si>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医療,福祉</t>
    <rPh sb="0" eb="2">
      <t>イリョウ</t>
    </rPh>
    <rPh sb="3" eb="5">
      <t>フクシ</t>
    </rPh>
    <phoneticPr fontId="3"/>
  </si>
  <si>
    <t>東岩田一丁目</t>
    <rPh sb="0" eb="1">
      <t>ヒガシ</t>
    </rPh>
    <rPh sb="1" eb="3">
      <t>イワタ</t>
    </rPh>
    <rPh sb="3" eb="6">
      <t>イッチョウメ</t>
    </rPh>
    <phoneticPr fontId="3"/>
  </si>
  <si>
    <t>東岩田二丁目</t>
    <rPh sb="0" eb="1">
      <t>ヒガシ</t>
    </rPh>
    <rPh sb="1" eb="3">
      <t>イワタ</t>
    </rPh>
    <rPh sb="3" eb="4">
      <t>ニ</t>
    </rPh>
    <rPh sb="4" eb="6">
      <t>チョウメ</t>
    </rPh>
    <phoneticPr fontId="3"/>
  </si>
  <si>
    <t>東岩田三丁目</t>
    <rPh sb="0" eb="1">
      <t>ヒガシ</t>
    </rPh>
    <rPh sb="1" eb="3">
      <t>イワタ</t>
    </rPh>
    <rPh sb="3" eb="4">
      <t>サン</t>
    </rPh>
    <rPh sb="4" eb="6">
      <t>チョウメ</t>
    </rPh>
    <phoneticPr fontId="3"/>
  </si>
  <si>
    <t>　　平　成　２２　年</t>
    <rPh sb="2" eb="3">
      <t>ヒラ</t>
    </rPh>
    <rPh sb="4" eb="5">
      <t>シゲル</t>
    </rPh>
    <rPh sb="9" eb="10">
      <t>ネン</t>
    </rPh>
    <phoneticPr fontId="3"/>
  </si>
  <si>
    <t>農業･林業</t>
    <rPh sb="0" eb="2">
      <t>ノウギョウ</t>
    </rPh>
    <rPh sb="3" eb="5">
      <t>リンギョウ</t>
    </rPh>
    <phoneticPr fontId="3"/>
  </si>
  <si>
    <t>　うち農業</t>
    <rPh sb="3" eb="5">
      <t>ノウギョウ</t>
    </rPh>
    <phoneticPr fontId="3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</si>
  <si>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</si>
  <si>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</si>
  <si>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</si>
  <si>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金融業・保険業</t>
    <rPh sb="0" eb="2">
      <t>キンユウ</t>
    </rPh>
    <rPh sb="2" eb="3">
      <t>ギョウ</t>
    </rPh>
    <rPh sb="4" eb="7">
      <t>ホケンギョウ</t>
    </rPh>
    <phoneticPr fontId="3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</si>
  <si>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</si>
  <si>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</si>
  <si>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</si>
  <si>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宿泊業・</t>
    <rPh sb="0" eb="2">
      <t>シュクハク</t>
    </rPh>
    <rPh sb="2" eb="3">
      <t>ギョウ</t>
    </rPh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</si>
  <si>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</si>
  <si>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</si>
  <si>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サービス業（他に</t>
    <rPh sb="4" eb="5">
      <t>ギョウ</t>
    </rPh>
    <rPh sb="6" eb="7">
      <t>ホカ</t>
    </rPh>
    <phoneticPr fontId="3"/>
  </si>
  <si>
    <t>分類されないもの）</t>
    <rPh sb="1" eb="2">
      <t>タグイ</t>
    </rPh>
    <phoneticPr fontId="3"/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</si>
  <si>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</si>
  <si>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学術研究・</t>
    <rPh sb="0" eb="2">
      <t>ガクジュツ</t>
    </rPh>
    <rPh sb="2" eb="4">
      <t>ケンキュウ</t>
    </rPh>
    <phoneticPr fontId="3"/>
  </si>
  <si>
    <r>
      <t>第</t>
    </r>
    <r>
      <rPr>
        <sz val="10"/>
        <rFont val="ＭＳ Ｐ明朝"/>
        <family val="1"/>
        <charset val="128"/>
      </rPr>
      <t>18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</si>
  <si>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東岩田四丁目</t>
    <rPh sb="0" eb="1">
      <t>ヒガシ</t>
    </rPh>
    <rPh sb="1" eb="3">
      <t>イワタ</t>
    </rPh>
    <rPh sb="3" eb="4">
      <t>ヨン</t>
    </rPh>
    <rPh sb="4" eb="6">
      <t>チョウメ</t>
    </rPh>
    <phoneticPr fontId="3"/>
  </si>
  <si>
    <t>東大清水町</t>
    <rPh sb="0" eb="1">
      <t>ヒガシ</t>
    </rPh>
    <rPh sb="1" eb="4">
      <t>オオシミズ</t>
    </rPh>
    <rPh sb="4" eb="5">
      <t>マチ</t>
    </rPh>
    <phoneticPr fontId="3"/>
  </si>
  <si>
    <t>東小鷹野一丁目</t>
    <rPh sb="0" eb="1">
      <t>ヒガシ</t>
    </rPh>
    <rPh sb="1" eb="2">
      <t>コ</t>
    </rPh>
    <rPh sb="2" eb="3">
      <t>タカ</t>
    </rPh>
    <rPh sb="3" eb="4">
      <t>ノ</t>
    </rPh>
    <rPh sb="4" eb="7">
      <t>イッチョウメ</t>
    </rPh>
    <phoneticPr fontId="3"/>
  </si>
  <si>
    <t>東小鷹野二丁目</t>
    <rPh sb="0" eb="1">
      <t>ヒガシ</t>
    </rPh>
    <rPh sb="1" eb="2">
      <t>コ</t>
    </rPh>
    <rPh sb="2" eb="3">
      <t>タカ</t>
    </rPh>
    <rPh sb="3" eb="4">
      <t>ノ</t>
    </rPh>
    <rPh sb="4" eb="5">
      <t>ニ</t>
    </rPh>
    <rPh sb="5" eb="7">
      <t>チョウメ</t>
    </rPh>
    <phoneticPr fontId="3"/>
  </si>
  <si>
    <t>東小鷹野三丁目</t>
    <rPh sb="0" eb="1">
      <t>ヒガシ</t>
    </rPh>
    <rPh sb="1" eb="2">
      <t>コ</t>
    </rPh>
    <rPh sb="2" eb="3">
      <t>タカ</t>
    </rPh>
    <rPh sb="3" eb="4">
      <t>ノ</t>
    </rPh>
    <rPh sb="4" eb="7">
      <t>サンチョウメ</t>
    </rPh>
    <phoneticPr fontId="3"/>
  </si>
  <si>
    <t>総 数</t>
    <rPh sb="0" eb="1">
      <t>フサ</t>
    </rPh>
    <rPh sb="2" eb="3">
      <t>カズ</t>
    </rPh>
    <phoneticPr fontId="3"/>
  </si>
  <si>
    <t>東小鷹野四丁目</t>
    <rPh sb="0" eb="1">
      <t>ヒガシ</t>
    </rPh>
    <rPh sb="1" eb="2">
      <t>コ</t>
    </rPh>
    <rPh sb="2" eb="3">
      <t>タカ</t>
    </rPh>
    <rPh sb="3" eb="4">
      <t>ノ</t>
    </rPh>
    <rPh sb="4" eb="5">
      <t>ヨン</t>
    </rPh>
    <rPh sb="5" eb="7">
      <t>チョウメ</t>
    </rPh>
    <phoneticPr fontId="3"/>
  </si>
  <si>
    <t>東小田原町</t>
    <rPh sb="0" eb="1">
      <t>ヒガシ</t>
    </rPh>
    <rPh sb="1" eb="4">
      <t>オダワラ</t>
    </rPh>
    <rPh sb="4" eb="5">
      <t>マチ</t>
    </rPh>
    <phoneticPr fontId="3"/>
  </si>
  <si>
    <t>東小池町</t>
    <rPh sb="0" eb="1">
      <t>ヒガシ</t>
    </rPh>
    <rPh sb="1" eb="3">
      <t>コイケ</t>
    </rPh>
    <rPh sb="3" eb="4">
      <t>マチ</t>
    </rPh>
    <phoneticPr fontId="3"/>
  </si>
  <si>
    <t>東小浜町</t>
    <rPh sb="0" eb="1">
      <t>ヒガシ</t>
    </rPh>
    <rPh sb="1" eb="3">
      <t>コハマ</t>
    </rPh>
    <rPh sb="3" eb="4">
      <t>マチ</t>
    </rPh>
    <phoneticPr fontId="3"/>
  </si>
  <si>
    <t>東新町</t>
    <rPh sb="0" eb="1">
      <t>ヒガシ</t>
    </rPh>
    <rPh sb="1" eb="3">
      <t>シンマチ</t>
    </rPh>
    <phoneticPr fontId="3"/>
  </si>
  <si>
    <t>東高田町</t>
    <rPh sb="0" eb="1">
      <t>ヒガシ</t>
    </rPh>
    <rPh sb="1" eb="3">
      <t>タカダ</t>
    </rPh>
    <rPh sb="3" eb="4">
      <t>マチ</t>
    </rPh>
    <phoneticPr fontId="3"/>
  </si>
  <si>
    <t>東七根町</t>
    <rPh sb="0" eb="1">
      <t>ヒガシ</t>
    </rPh>
    <rPh sb="1" eb="2">
      <t>ナナ</t>
    </rPh>
    <rPh sb="2" eb="3">
      <t>ネ</t>
    </rPh>
    <rPh sb="3" eb="4">
      <t>マチ</t>
    </rPh>
    <phoneticPr fontId="3"/>
  </si>
  <si>
    <t>東橋良町</t>
    <rPh sb="0" eb="1">
      <t>ヒガシ</t>
    </rPh>
    <rPh sb="1" eb="2">
      <t>ハシ</t>
    </rPh>
    <rPh sb="2" eb="3">
      <t>リョウ</t>
    </rPh>
    <rPh sb="3" eb="4">
      <t>マチ</t>
    </rPh>
    <phoneticPr fontId="3"/>
  </si>
  <si>
    <t>東細谷町</t>
    <rPh sb="0" eb="1">
      <t>ヒガシ</t>
    </rPh>
    <rPh sb="1" eb="3">
      <t>ホソヤ</t>
    </rPh>
    <rPh sb="3" eb="4">
      <t>マチ</t>
    </rPh>
    <phoneticPr fontId="3"/>
  </si>
  <si>
    <t>東幸町</t>
    <rPh sb="0" eb="1">
      <t>ヒガシ</t>
    </rPh>
    <rPh sb="1" eb="2">
      <t>サチ</t>
    </rPh>
    <rPh sb="2" eb="3">
      <t>マチ</t>
    </rPh>
    <phoneticPr fontId="3"/>
  </si>
  <si>
    <t>東森岡一丁目</t>
    <rPh sb="0" eb="1">
      <t>ヒガシ</t>
    </rPh>
    <rPh sb="1" eb="3">
      <t>モリオカ</t>
    </rPh>
    <rPh sb="3" eb="6">
      <t>イッチョウメ</t>
    </rPh>
    <phoneticPr fontId="3"/>
  </si>
  <si>
    <t>東森岡二丁目</t>
    <rPh sb="0" eb="1">
      <t>ヒガシ</t>
    </rPh>
    <rPh sb="1" eb="3">
      <t>モリオカ</t>
    </rPh>
    <rPh sb="3" eb="4">
      <t>ニ</t>
    </rPh>
    <rPh sb="4" eb="6">
      <t>チョウメ</t>
    </rPh>
    <phoneticPr fontId="3"/>
  </si>
  <si>
    <t>構成比</t>
    <rPh sb="0" eb="3">
      <t>コウセイヒ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</si>
  <si>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</si>
  <si>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農業</t>
    <rPh sb="0" eb="2">
      <t>ノウギョウ</t>
    </rPh>
    <phoneticPr fontId="3"/>
  </si>
  <si>
    <t>本市で就業
・通学する者</t>
    <rPh sb="3" eb="5">
      <t>シュウギョウ</t>
    </rPh>
    <rPh sb="7" eb="9">
      <t>ツウガク</t>
    </rPh>
    <rPh sb="11" eb="12">
      <t>モノ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</si>
  <si>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</si>
  <si>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</si>
  <si>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</si>
  <si>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鉱業</t>
    <rPh sb="0" eb="2">
      <t>コウギョウ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</si>
  <si>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</si>
  <si>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電気・ガス・</t>
    <rPh sb="0" eb="2">
      <t>デンキ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</si>
  <si>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</si>
  <si>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金融・保険業</t>
    <rPh sb="0" eb="2">
      <t>キンユウ</t>
    </rPh>
    <rPh sb="3" eb="6">
      <t>ホケンギョウ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</si>
  <si>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</si>
  <si>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東脇一丁目</t>
    <rPh sb="0" eb="1">
      <t>ヒガシ</t>
    </rPh>
    <rPh sb="1" eb="2">
      <t>ワキ</t>
    </rPh>
    <rPh sb="2" eb="5">
      <t>イッチョウメ</t>
    </rPh>
    <phoneticPr fontId="3"/>
  </si>
  <si>
    <t>東脇二丁目</t>
    <rPh sb="0" eb="1">
      <t>ヒガシ</t>
    </rPh>
    <rPh sb="1" eb="2">
      <t>ワキ</t>
    </rPh>
    <rPh sb="2" eb="3">
      <t>ニ</t>
    </rPh>
    <rPh sb="3" eb="5">
      <t>チョウメ</t>
    </rPh>
    <phoneticPr fontId="3"/>
  </si>
  <si>
    <t>みよし市</t>
    <rPh sb="3" eb="4">
      <t>シ</t>
    </rPh>
    <phoneticPr fontId="3"/>
  </si>
  <si>
    <t>旧豊川市</t>
    <rPh sb="0" eb="1">
      <t>キュウ</t>
    </rPh>
    <rPh sb="1" eb="2">
      <t>トヨ</t>
    </rPh>
    <rPh sb="2" eb="3">
      <t>ガワ</t>
    </rPh>
    <phoneticPr fontId="3"/>
  </si>
  <si>
    <t>旧音羽町</t>
    <rPh sb="0" eb="1">
      <t>キュウ</t>
    </rPh>
    <rPh sb="1" eb="4">
      <t>オトワチョウ</t>
    </rPh>
    <phoneticPr fontId="3"/>
  </si>
  <si>
    <t>旧一宮町</t>
    <rPh sb="0" eb="1">
      <t>キュウ</t>
    </rPh>
    <rPh sb="1" eb="4">
      <t>イチノミヤチョウ</t>
    </rPh>
    <phoneticPr fontId="3"/>
  </si>
  <si>
    <t>旧小坂井町</t>
    <rPh sb="0" eb="1">
      <t>キュウ</t>
    </rPh>
    <rPh sb="1" eb="5">
      <t>コザカイチョウ</t>
    </rPh>
    <phoneticPr fontId="3"/>
  </si>
  <si>
    <t>旧御津町</t>
    <rPh sb="0" eb="1">
      <t>キュウ</t>
    </rPh>
    <rPh sb="1" eb="4">
      <t>ミトチョウ</t>
    </rPh>
    <phoneticPr fontId="3"/>
  </si>
  <si>
    <t>旧岡崎市</t>
    <rPh sb="0" eb="1">
      <t>キュウ</t>
    </rPh>
    <phoneticPr fontId="3"/>
  </si>
  <si>
    <t>旧額田町</t>
    <rPh sb="0" eb="1">
      <t>キュウ</t>
    </rPh>
    <rPh sb="1" eb="4">
      <t>ヌカタチョウ</t>
    </rPh>
    <phoneticPr fontId="3"/>
  </si>
  <si>
    <t>旧新城市</t>
    <rPh sb="0" eb="1">
      <t>キュウ</t>
    </rPh>
    <rPh sb="1" eb="4">
      <t>シンシロシ</t>
    </rPh>
    <phoneticPr fontId="3"/>
  </si>
  <si>
    <t>旧三好町</t>
    <rPh sb="0" eb="1">
      <t>キュウ</t>
    </rPh>
    <rPh sb="1" eb="4">
      <t>ミヨシチョウ</t>
    </rPh>
    <phoneticPr fontId="3"/>
  </si>
  <si>
    <t>　旧新居町</t>
    <rPh sb="1" eb="2">
      <t>キュウ</t>
    </rPh>
    <rPh sb="2" eb="5">
      <t>アライチョウ</t>
    </rPh>
    <phoneticPr fontId="3"/>
  </si>
  <si>
    <t>東脇三丁目</t>
    <rPh sb="0" eb="1">
      <t>ヒガシ</t>
    </rPh>
    <rPh sb="1" eb="2">
      <t>ワキ</t>
    </rPh>
    <rPh sb="2" eb="5">
      <t>サンチョウメ</t>
    </rPh>
    <phoneticPr fontId="3"/>
  </si>
  <si>
    <t>東脇四丁目</t>
    <rPh sb="0" eb="1">
      <t>ヒガシ</t>
    </rPh>
    <rPh sb="1" eb="2">
      <t>ワキ</t>
    </rPh>
    <rPh sb="2" eb="3">
      <t>ヨン</t>
    </rPh>
    <rPh sb="3" eb="5">
      <t>チョウメ</t>
    </rPh>
    <phoneticPr fontId="3"/>
  </si>
  <si>
    <t>日色野町</t>
    <rPh sb="0" eb="1">
      <t>ヒ</t>
    </rPh>
    <rPh sb="1" eb="2">
      <t>イロ</t>
    </rPh>
    <rPh sb="2" eb="3">
      <t>ノ</t>
    </rPh>
    <rPh sb="3" eb="4">
      <t>マチ</t>
    </rPh>
    <phoneticPr fontId="3"/>
  </si>
  <si>
    <t>平川町</t>
    <rPh sb="0" eb="2">
      <t>ヒラカワ</t>
    </rPh>
    <rPh sb="2" eb="3">
      <t>マチ</t>
    </rPh>
    <phoneticPr fontId="3"/>
  </si>
  <si>
    <t>平川本町一丁目</t>
    <rPh sb="0" eb="1">
      <t>ヒラ</t>
    </rPh>
    <rPh sb="1" eb="2">
      <t>カワ</t>
    </rPh>
    <rPh sb="2" eb="4">
      <t>ホンマチ</t>
    </rPh>
    <rPh sb="4" eb="7">
      <t>イッチョウメ</t>
    </rPh>
    <phoneticPr fontId="3"/>
  </si>
  <si>
    <t>平川本町二丁目</t>
    <rPh sb="0" eb="1">
      <t>ヒラ</t>
    </rPh>
    <rPh sb="1" eb="2">
      <t>カワ</t>
    </rPh>
    <rPh sb="2" eb="4">
      <t>ホンマチ</t>
    </rPh>
    <rPh sb="4" eb="5">
      <t>ニ</t>
    </rPh>
    <rPh sb="5" eb="7">
      <t>チョウメ</t>
    </rPh>
    <phoneticPr fontId="3"/>
  </si>
  <si>
    <t>平川本町三丁目</t>
    <rPh sb="0" eb="1">
      <t>ヒラ</t>
    </rPh>
    <rPh sb="1" eb="2">
      <t>カワ</t>
    </rPh>
    <rPh sb="2" eb="4">
      <t>ホンマチ</t>
    </rPh>
    <rPh sb="4" eb="7">
      <t>サンチョウメ</t>
    </rPh>
    <phoneticPr fontId="3"/>
  </si>
  <si>
    <t>平川南町</t>
    <rPh sb="0" eb="4">
      <t>ヒラカワミナミマチ</t>
    </rPh>
    <phoneticPr fontId="3"/>
  </si>
  <si>
    <t>広小路一丁目</t>
    <rPh sb="0" eb="3">
      <t>ヒロコウジ</t>
    </rPh>
    <rPh sb="3" eb="6">
      <t>イッチョウメ</t>
    </rPh>
    <phoneticPr fontId="3"/>
  </si>
  <si>
    <t>広小路二丁目</t>
    <rPh sb="0" eb="3">
      <t>ヒロコウジ</t>
    </rPh>
    <rPh sb="3" eb="4">
      <t>ニ</t>
    </rPh>
    <rPh sb="4" eb="6">
      <t>チョウメ</t>
    </rPh>
    <phoneticPr fontId="3"/>
  </si>
  <si>
    <t>広小路三丁目</t>
    <rPh sb="0" eb="3">
      <t>ヒロコウジ</t>
    </rPh>
    <rPh sb="3" eb="6">
      <t>サンチョウメ</t>
    </rPh>
    <phoneticPr fontId="3"/>
  </si>
  <si>
    <t>福岡町</t>
    <rPh sb="0" eb="2">
      <t>フクオカ</t>
    </rPh>
    <rPh sb="2" eb="3">
      <t>マチ</t>
    </rPh>
    <phoneticPr fontId="3"/>
  </si>
  <si>
    <t>富久縞町</t>
    <rPh sb="0" eb="1">
      <t>トミ</t>
    </rPh>
    <rPh sb="1" eb="2">
      <t>ヒサシ</t>
    </rPh>
    <rPh sb="2" eb="3">
      <t>シマ</t>
    </rPh>
    <rPh sb="3" eb="4">
      <t>マチ</t>
    </rPh>
    <phoneticPr fontId="3"/>
  </si>
  <si>
    <t>藤沢町</t>
    <rPh sb="0" eb="2">
      <t>フジサワ</t>
    </rPh>
    <rPh sb="2" eb="3">
      <t>マチ</t>
    </rPh>
    <phoneticPr fontId="3"/>
  </si>
  <si>
    <t>藤並町</t>
    <rPh sb="0" eb="3">
      <t>フジナミチョウ</t>
    </rPh>
    <phoneticPr fontId="3"/>
  </si>
  <si>
    <t>富士見台一丁目</t>
    <rPh sb="0" eb="3">
      <t>フジミ</t>
    </rPh>
    <rPh sb="3" eb="4">
      <t>ダイ</t>
    </rPh>
    <rPh sb="4" eb="5">
      <t>１</t>
    </rPh>
    <rPh sb="5" eb="7">
      <t>チョウメ</t>
    </rPh>
    <phoneticPr fontId="3"/>
  </si>
  <si>
    <t>富士見台二丁目</t>
    <rPh sb="0" eb="3">
      <t>フジミ</t>
    </rPh>
    <rPh sb="3" eb="4">
      <t>ダイ</t>
    </rPh>
    <rPh sb="4" eb="5">
      <t>ニ</t>
    </rPh>
    <rPh sb="5" eb="7">
      <t>チョウメ</t>
    </rPh>
    <phoneticPr fontId="3"/>
  </si>
  <si>
    <t>富士見台三丁目</t>
    <rPh sb="0" eb="3">
      <t>フジミ</t>
    </rPh>
    <rPh sb="3" eb="4">
      <t>ダイ</t>
    </rPh>
    <rPh sb="4" eb="5">
      <t>サン</t>
    </rPh>
    <rPh sb="5" eb="7">
      <t>チョウメ</t>
    </rPh>
    <phoneticPr fontId="3"/>
  </si>
  <si>
    <t>富士見台四丁目</t>
    <rPh sb="0" eb="3">
      <t>フジミ</t>
    </rPh>
    <rPh sb="3" eb="4">
      <t>ダイ</t>
    </rPh>
    <rPh sb="4" eb="5">
      <t>ヨン</t>
    </rPh>
    <rPh sb="5" eb="7">
      <t>チョウメ</t>
    </rPh>
    <phoneticPr fontId="3"/>
  </si>
  <si>
    <t>富士見台五丁目</t>
    <rPh sb="0" eb="3">
      <t>フジミ</t>
    </rPh>
    <rPh sb="3" eb="4">
      <t>ダイ</t>
    </rPh>
    <rPh sb="4" eb="5">
      <t>ゴ</t>
    </rPh>
    <rPh sb="5" eb="7">
      <t>チョウメ</t>
    </rPh>
    <phoneticPr fontId="3"/>
  </si>
  <si>
    <t>富士見台六丁目</t>
    <rPh sb="0" eb="3">
      <t>フジミ</t>
    </rPh>
    <rPh sb="3" eb="4">
      <t>ダイ</t>
    </rPh>
    <rPh sb="4" eb="5">
      <t>ロク</t>
    </rPh>
    <rPh sb="5" eb="7">
      <t>チョウメ</t>
    </rPh>
    <phoneticPr fontId="3"/>
  </si>
  <si>
    <t>東松山町</t>
    <rPh sb="0" eb="1">
      <t>ヒガシ</t>
    </rPh>
    <rPh sb="1" eb="3">
      <t>マツヤマ</t>
    </rPh>
    <rPh sb="3" eb="4">
      <t>マチ</t>
    </rPh>
    <phoneticPr fontId="3"/>
  </si>
  <si>
    <t>二川町</t>
    <rPh sb="0" eb="2">
      <t>フタガワ</t>
    </rPh>
    <rPh sb="2" eb="3">
      <t>マチ</t>
    </rPh>
    <phoneticPr fontId="3"/>
  </si>
  <si>
    <t>札木町</t>
    <rPh sb="0" eb="2">
      <t>フダギ</t>
    </rPh>
    <rPh sb="2" eb="3">
      <t>マチ</t>
    </rPh>
    <phoneticPr fontId="3"/>
  </si>
  <si>
    <t>船渡町</t>
    <rPh sb="0" eb="2">
      <t>フナト</t>
    </rPh>
    <rPh sb="2" eb="3">
      <t>マチ</t>
    </rPh>
    <phoneticPr fontId="3"/>
  </si>
  <si>
    <t>舟原町</t>
    <rPh sb="0" eb="1">
      <t>フネ</t>
    </rPh>
    <rPh sb="1" eb="2">
      <t>ハラ</t>
    </rPh>
    <rPh sb="2" eb="3">
      <t>マチ</t>
    </rPh>
    <phoneticPr fontId="3"/>
  </si>
  <si>
    <t>船町</t>
    <rPh sb="0" eb="2">
      <t>フナマチ</t>
    </rPh>
    <phoneticPr fontId="3"/>
  </si>
  <si>
    <t>豊栄町</t>
    <rPh sb="0" eb="1">
      <t>ユタカ</t>
    </rPh>
    <rPh sb="1" eb="2">
      <t>サカエ</t>
    </rPh>
    <rPh sb="2" eb="3">
      <t>マチ</t>
    </rPh>
    <phoneticPr fontId="3"/>
  </si>
  <si>
    <t>豊清町</t>
    <rPh sb="0" eb="1">
      <t>ユタカ</t>
    </rPh>
    <rPh sb="1" eb="2">
      <t>キヨ</t>
    </rPh>
    <rPh sb="2" eb="3">
      <t>マチ</t>
    </rPh>
    <phoneticPr fontId="3"/>
  </si>
  <si>
    <t>細谷町</t>
    <rPh sb="0" eb="2">
      <t>ホソヤ</t>
    </rPh>
    <rPh sb="2" eb="3">
      <t>マチ</t>
    </rPh>
    <phoneticPr fontId="3"/>
  </si>
  <si>
    <t>ま　　　行</t>
    <rPh sb="4" eb="5">
      <t>ギョウ</t>
    </rPh>
    <phoneticPr fontId="3"/>
  </si>
  <si>
    <t>前芝町</t>
    <rPh sb="0" eb="1">
      <t>マエ</t>
    </rPh>
    <rPh sb="1" eb="2">
      <t>シバ</t>
    </rPh>
    <rPh sb="2" eb="3">
      <t>マチ</t>
    </rPh>
    <phoneticPr fontId="3"/>
  </si>
  <si>
    <t>前田町一丁目</t>
    <rPh sb="0" eb="2">
      <t>マエダ</t>
    </rPh>
    <rPh sb="2" eb="3">
      <t>マチ</t>
    </rPh>
    <rPh sb="3" eb="6">
      <t>イッチョウメ</t>
    </rPh>
    <phoneticPr fontId="3"/>
  </si>
  <si>
    <t>前田町二丁目</t>
    <rPh sb="0" eb="2">
      <t>マエダ</t>
    </rPh>
    <rPh sb="2" eb="3">
      <t>マチ</t>
    </rPh>
    <rPh sb="3" eb="4">
      <t>ニ</t>
    </rPh>
    <rPh sb="4" eb="6">
      <t>チョウメ</t>
    </rPh>
    <phoneticPr fontId="3"/>
  </si>
  <si>
    <t>前田中町</t>
    <rPh sb="0" eb="2">
      <t>マエダ</t>
    </rPh>
    <rPh sb="2" eb="3">
      <t>ナカ</t>
    </rPh>
    <rPh sb="3" eb="4">
      <t>マチ</t>
    </rPh>
    <phoneticPr fontId="3"/>
  </si>
  <si>
    <t>前田南町一丁目</t>
    <rPh sb="0" eb="2">
      <t>マエダ</t>
    </rPh>
    <rPh sb="2" eb="3">
      <t>ミナミ</t>
    </rPh>
    <rPh sb="3" eb="4">
      <t>マチ</t>
    </rPh>
    <rPh sb="4" eb="7">
      <t>イッチョウメ</t>
    </rPh>
    <phoneticPr fontId="3"/>
  </si>
  <si>
    <t>前田南町二丁目</t>
    <rPh sb="0" eb="2">
      <t>マエダ</t>
    </rPh>
    <rPh sb="2" eb="3">
      <t>ミナミ</t>
    </rPh>
    <rPh sb="3" eb="4">
      <t>マチ</t>
    </rPh>
    <rPh sb="4" eb="5">
      <t>ニ</t>
    </rPh>
    <rPh sb="5" eb="7">
      <t>チョウメ</t>
    </rPh>
    <phoneticPr fontId="3"/>
  </si>
  <si>
    <t>前畑町</t>
    <rPh sb="0" eb="1">
      <t>マエ</t>
    </rPh>
    <rPh sb="1" eb="2">
      <t>ハタケ</t>
    </rPh>
    <rPh sb="2" eb="3">
      <t>マチ</t>
    </rPh>
    <phoneticPr fontId="3"/>
  </si>
  <si>
    <t>牧野町</t>
    <rPh sb="0" eb="2">
      <t>マキノ</t>
    </rPh>
    <rPh sb="2" eb="3">
      <t>マチ</t>
    </rPh>
    <phoneticPr fontId="3"/>
  </si>
  <si>
    <t>町畑町</t>
    <rPh sb="0" eb="1">
      <t>マチ</t>
    </rPh>
    <rPh sb="1" eb="2">
      <t>ハタケ</t>
    </rPh>
    <rPh sb="2" eb="3">
      <t>マチ</t>
    </rPh>
    <phoneticPr fontId="3"/>
  </si>
  <si>
    <t>松井町</t>
    <rPh sb="0" eb="2">
      <t>マツイ</t>
    </rPh>
    <rPh sb="2" eb="3">
      <t>マチ</t>
    </rPh>
    <phoneticPr fontId="3"/>
  </si>
  <si>
    <t>松葉町一丁目</t>
    <rPh sb="0" eb="2">
      <t>マツバ</t>
    </rPh>
    <rPh sb="2" eb="3">
      <t>マチ</t>
    </rPh>
    <rPh sb="3" eb="6">
      <t>イッチョウメ</t>
    </rPh>
    <phoneticPr fontId="3"/>
  </si>
  <si>
    <t>松葉町二丁目</t>
    <rPh sb="0" eb="2">
      <t>マツバ</t>
    </rPh>
    <rPh sb="2" eb="3">
      <t>マチ</t>
    </rPh>
    <rPh sb="3" eb="4">
      <t>ニ</t>
    </rPh>
    <rPh sb="4" eb="6">
      <t>チョウメ</t>
    </rPh>
    <phoneticPr fontId="3"/>
  </si>
  <si>
    <t>松葉町三丁目</t>
    <rPh sb="0" eb="2">
      <t>マツバ</t>
    </rPh>
    <rPh sb="2" eb="3">
      <t>マチ</t>
    </rPh>
    <rPh sb="3" eb="6">
      <t>サンチョウメ</t>
    </rPh>
    <phoneticPr fontId="3"/>
  </si>
  <si>
    <t>松村町</t>
    <rPh sb="0" eb="2">
      <t>マツムラ</t>
    </rPh>
    <rPh sb="2" eb="3">
      <t>マチ</t>
    </rPh>
    <phoneticPr fontId="3"/>
  </si>
  <si>
    <t>馬見塚町</t>
    <rPh sb="0" eb="1">
      <t>ウマ</t>
    </rPh>
    <rPh sb="1" eb="2">
      <t>ミ</t>
    </rPh>
    <rPh sb="2" eb="3">
      <t>ツカ</t>
    </rPh>
    <rPh sb="3" eb="4">
      <t>マチ</t>
    </rPh>
    <phoneticPr fontId="3"/>
  </si>
  <si>
    <t>御園町</t>
    <rPh sb="0" eb="2">
      <t>ミソノ</t>
    </rPh>
    <rPh sb="2" eb="3">
      <t>マチ</t>
    </rPh>
    <phoneticPr fontId="3"/>
  </si>
  <si>
    <t>三ツ相町</t>
    <rPh sb="0" eb="1">
      <t>サン</t>
    </rPh>
    <rPh sb="2" eb="3">
      <t>ソウ</t>
    </rPh>
    <rPh sb="3" eb="4">
      <t>マチ</t>
    </rPh>
    <phoneticPr fontId="3"/>
  </si>
  <si>
    <t>三弥町</t>
    <rPh sb="0" eb="1">
      <t>サン</t>
    </rPh>
    <rPh sb="1" eb="2">
      <t>ワタル</t>
    </rPh>
    <rPh sb="2" eb="3">
      <t>マチ</t>
    </rPh>
    <phoneticPr fontId="3"/>
  </si>
  <si>
    <t>緑ケ丘一丁目</t>
    <rPh sb="0" eb="1">
      <t>ミドリ</t>
    </rPh>
    <rPh sb="2" eb="3">
      <t>オカ</t>
    </rPh>
    <rPh sb="3" eb="6">
      <t>イッチョウメ</t>
    </rPh>
    <phoneticPr fontId="3"/>
  </si>
  <si>
    <t>緑ケ丘二丁目</t>
    <rPh sb="0" eb="1">
      <t>ミドリ</t>
    </rPh>
    <rPh sb="2" eb="3">
      <t>オカ</t>
    </rPh>
    <rPh sb="3" eb="4">
      <t>ニ</t>
    </rPh>
    <rPh sb="4" eb="6">
      <t>チョウメ</t>
    </rPh>
    <phoneticPr fontId="3"/>
  </si>
  <si>
    <t>湊町</t>
    <rPh sb="0" eb="1">
      <t>ミナト</t>
    </rPh>
    <rPh sb="1" eb="2">
      <t>マチ</t>
    </rPh>
    <phoneticPr fontId="3"/>
  </si>
  <si>
    <t>南旭町</t>
    <rPh sb="0" eb="1">
      <t>ミナミ</t>
    </rPh>
    <rPh sb="1" eb="2">
      <t>アサヒ</t>
    </rPh>
    <rPh sb="2" eb="3">
      <t>マチ</t>
    </rPh>
    <phoneticPr fontId="3"/>
  </si>
  <si>
    <t>南牛川一丁目</t>
    <rPh sb="0" eb="1">
      <t>ミナミ</t>
    </rPh>
    <rPh sb="1" eb="2">
      <t>ウシ</t>
    </rPh>
    <rPh sb="2" eb="3">
      <t>カワ</t>
    </rPh>
    <rPh sb="3" eb="6">
      <t>イッチョウメ</t>
    </rPh>
    <phoneticPr fontId="3"/>
  </si>
  <si>
    <t>南牛川二丁目</t>
    <rPh sb="0" eb="1">
      <t>ミナミ</t>
    </rPh>
    <rPh sb="1" eb="2">
      <t>ウシ</t>
    </rPh>
    <rPh sb="2" eb="3">
      <t>カワ</t>
    </rPh>
    <rPh sb="3" eb="4">
      <t>ニ</t>
    </rPh>
    <rPh sb="4" eb="6">
      <t>チョウメ</t>
    </rPh>
    <phoneticPr fontId="3"/>
  </si>
  <si>
    <t>南大清水町</t>
    <rPh sb="0" eb="1">
      <t>ミナミ</t>
    </rPh>
    <rPh sb="1" eb="4">
      <t>オオシミズ</t>
    </rPh>
    <rPh sb="4" eb="5">
      <t>マチ</t>
    </rPh>
    <phoneticPr fontId="3"/>
  </si>
  <si>
    <t>南瓦町</t>
    <rPh sb="0" eb="1">
      <t>ミナミ</t>
    </rPh>
    <rPh sb="1" eb="2">
      <t>カワラ</t>
    </rPh>
    <rPh sb="2" eb="3">
      <t>マチ</t>
    </rPh>
    <phoneticPr fontId="3"/>
  </si>
  <si>
    <t>南小池町</t>
    <rPh sb="0" eb="1">
      <t>ミナミ</t>
    </rPh>
    <rPh sb="1" eb="3">
      <t>コイケ</t>
    </rPh>
    <rPh sb="3" eb="4">
      <t>マチ</t>
    </rPh>
    <phoneticPr fontId="3"/>
  </si>
  <si>
    <t>南栄町</t>
    <rPh sb="0" eb="1">
      <t>ミナミ</t>
    </rPh>
    <rPh sb="1" eb="2">
      <t>サカエ</t>
    </rPh>
    <rPh sb="2" eb="3">
      <t>マチ</t>
    </rPh>
    <phoneticPr fontId="3"/>
  </si>
  <si>
    <t>南島町一丁目</t>
    <rPh sb="0" eb="1">
      <t>ミナミ</t>
    </rPh>
    <rPh sb="1" eb="2">
      <t>シマ</t>
    </rPh>
    <rPh sb="2" eb="3">
      <t>マチ</t>
    </rPh>
    <rPh sb="3" eb="6">
      <t>イッチョウメ</t>
    </rPh>
    <phoneticPr fontId="3"/>
  </si>
  <si>
    <t>南島町二丁目</t>
    <rPh sb="0" eb="1">
      <t>ミナミ</t>
    </rPh>
    <rPh sb="1" eb="2">
      <t>シマ</t>
    </rPh>
    <rPh sb="2" eb="3">
      <t>マチ</t>
    </rPh>
    <rPh sb="3" eb="4">
      <t>ニ</t>
    </rPh>
    <rPh sb="4" eb="6">
      <t>チョウメ</t>
    </rPh>
    <phoneticPr fontId="3"/>
  </si>
  <si>
    <t>南松山町</t>
    <rPh sb="0" eb="1">
      <t>ミナミ</t>
    </rPh>
    <rPh sb="1" eb="3">
      <t>マツヤマ</t>
    </rPh>
    <rPh sb="3" eb="4">
      <t>マチ</t>
    </rPh>
    <phoneticPr fontId="3"/>
  </si>
  <si>
    <t>三ノ輪町</t>
    <rPh sb="0" eb="1">
      <t>サン</t>
    </rPh>
    <rPh sb="2" eb="3">
      <t>ワ</t>
    </rPh>
    <rPh sb="3" eb="4">
      <t>マチ</t>
    </rPh>
    <phoneticPr fontId="3"/>
  </si>
  <si>
    <t>三ノ輪町一丁目</t>
    <rPh sb="0" eb="1">
      <t>サン</t>
    </rPh>
    <rPh sb="2" eb="3">
      <t>ワ</t>
    </rPh>
    <rPh sb="3" eb="4">
      <t>マチ</t>
    </rPh>
    <rPh sb="4" eb="7">
      <t>イッチョウメ</t>
    </rPh>
    <phoneticPr fontId="3"/>
  </si>
  <si>
    <t>三ノ輪町二丁目</t>
    <rPh sb="0" eb="1">
      <t>サン</t>
    </rPh>
    <rPh sb="2" eb="3">
      <t>ワ</t>
    </rPh>
    <rPh sb="3" eb="4">
      <t>マチ</t>
    </rPh>
    <rPh sb="4" eb="5">
      <t>ニ</t>
    </rPh>
    <rPh sb="5" eb="7">
      <t>チョウメ</t>
    </rPh>
    <phoneticPr fontId="3"/>
  </si>
  <si>
    <t>三ノ輪町三丁目</t>
    <rPh sb="0" eb="1">
      <t>サン</t>
    </rPh>
    <rPh sb="2" eb="3">
      <t>ワ</t>
    </rPh>
    <rPh sb="3" eb="4">
      <t>マチ</t>
    </rPh>
    <rPh sb="4" eb="7">
      <t>サンチョウメ</t>
    </rPh>
    <phoneticPr fontId="3"/>
  </si>
  <si>
    <t>三ノ輪町四丁目</t>
    <rPh sb="0" eb="1">
      <t>サン</t>
    </rPh>
    <rPh sb="2" eb="3">
      <t>ワ</t>
    </rPh>
    <rPh sb="3" eb="4">
      <t>マチ</t>
    </rPh>
    <rPh sb="4" eb="5">
      <t>ヨン</t>
    </rPh>
    <rPh sb="5" eb="7">
      <t>チョウメ</t>
    </rPh>
    <phoneticPr fontId="3"/>
  </si>
  <si>
    <t>三ノ輪町五丁目</t>
    <rPh sb="0" eb="1">
      <t>サン</t>
    </rPh>
    <rPh sb="2" eb="3">
      <t>ワ</t>
    </rPh>
    <rPh sb="3" eb="4">
      <t>マチ</t>
    </rPh>
    <rPh sb="4" eb="5">
      <t>ゴ</t>
    </rPh>
    <rPh sb="5" eb="7">
      <t>チョウメ</t>
    </rPh>
    <phoneticPr fontId="3"/>
  </si>
  <si>
    <t>宮下町</t>
    <rPh sb="0" eb="2">
      <t>ミヤシタ</t>
    </rPh>
    <rPh sb="2" eb="3">
      <t>マチ</t>
    </rPh>
    <phoneticPr fontId="3"/>
  </si>
  <si>
    <t>　　　　１５ 歳 未 満</t>
    <rPh sb="7" eb="8">
      <t>サイ</t>
    </rPh>
    <rPh sb="9" eb="10">
      <t>ミ</t>
    </rPh>
    <rPh sb="11" eb="12">
      <t>マン</t>
    </rPh>
    <phoneticPr fontId="3"/>
  </si>
  <si>
    <t>　　　　２５ ～ ２９</t>
    <phoneticPr fontId="3"/>
  </si>
  <si>
    <t>　　　　３０ ～ ３４</t>
    <phoneticPr fontId="3"/>
  </si>
  <si>
    <t>　　　　３５ ～ ３９</t>
    <phoneticPr fontId="3"/>
  </si>
  <si>
    <t>　　　　４０ ～ ４４</t>
    <phoneticPr fontId="3"/>
  </si>
  <si>
    <t>　　　　４５ ～ ４９</t>
    <phoneticPr fontId="3"/>
  </si>
  <si>
    <t>　　　　５０ ～ ５４</t>
    <phoneticPr fontId="3"/>
  </si>
  <si>
    <t>　　　　５５ ～ ５９</t>
    <phoneticPr fontId="3"/>
  </si>
  <si>
    <t>　　　　６０ ～ ６４</t>
    <phoneticPr fontId="3"/>
  </si>
  <si>
    <t>　　　　６５ ～ ６９</t>
    <phoneticPr fontId="3"/>
  </si>
  <si>
    <t>　　　　７０ ～ ７４</t>
    <phoneticPr fontId="3"/>
  </si>
  <si>
    <t>　　　　７５ 歳 以 上</t>
    <rPh sb="7" eb="8">
      <t>サイ</t>
    </rPh>
    <rPh sb="9" eb="10">
      <t>イ</t>
    </rPh>
    <rPh sb="11" eb="12">
      <t>ウエ</t>
    </rPh>
    <phoneticPr fontId="3"/>
  </si>
  <si>
    <t>その他の市町村</t>
    <rPh sb="2" eb="3">
      <t>タ</t>
    </rPh>
    <rPh sb="4" eb="7">
      <t>シチョウソン</t>
    </rPh>
    <phoneticPr fontId="3"/>
  </si>
  <si>
    <t>　　　　　　　　　　　　　　　　　　　　（市内又は市外へ通勤・通学）</t>
    <rPh sb="21" eb="23">
      <t>シナイ</t>
    </rPh>
    <rPh sb="23" eb="24">
      <t>マタ</t>
    </rPh>
    <rPh sb="25" eb="27">
      <t>シガイ</t>
    </rPh>
    <rPh sb="28" eb="30">
      <t>ツウキン</t>
    </rPh>
    <rPh sb="31" eb="33">
      <t>ツウガク</t>
    </rPh>
    <phoneticPr fontId="3"/>
  </si>
  <si>
    <t>春日井市</t>
    <rPh sb="0" eb="4">
      <t>カスガイシ</t>
    </rPh>
    <phoneticPr fontId="3"/>
  </si>
  <si>
    <t>豊川市</t>
    <rPh sb="0" eb="3">
      <t>トヨカワシ</t>
    </rPh>
    <phoneticPr fontId="3"/>
  </si>
  <si>
    <t>刈谷市</t>
    <rPh sb="0" eb="3">
      <t>カリヤシ</t>
    </rPh>
    <phoneticPr fontId="3"/>
  </si>
  <si>
    <t>豊田市</t>
    <rPh sb="0" eb="3">
      <t>トヨタシ</t>
    </rPh>
    <phoneticPr fontId="3"/>
  </si>
  <si>
    <t>安城市</t>
    <rPh sb="0" eb="3">
      <t>アンジョウシ</t>
    </rPh>
    <phoneticPr fontId="3"/>
  </si>
  <si>
    <t>西尾市</t>
    <rPh sb="0" eb="3">
      <t>ニシオシ</t>
    </rPh>
    <phoneticPr fontId="3"/>
  </si>
  <si>
    <t>蒲郡市</t>
    <rPh sb="0" eb="3">
      <t>ガマゴオリシ</t>
    </rPh>
    <phoneticPr fontId="3"/>
  </si>
  <si>
    <t>新城市</t>
    <rPh sb="0" eb="3">
      <t>シンシロシ</t>
    </rPh>
    <phoneticPr fontId="3"/>
  </si>
  <si>
    <t>大府市</t>
    <rPh sb="0" eb="3">
      <t>オオブシ</t>
    </rPh>
    <phoneticPr fontId="3"/>
  </si>
  <si>
    <t>知立市</t>
    <rPh sb="0" eb="3">
      <t>チリュウシ</t>
    </rPh>
    <phoneticPr fontId="3"/>
  </si>
  <si>
    <t>豊明市</t>
    <rPh sb="0" eb="3">
      <t>トヨアケシ</t>
    </rPh>
    <phoneticPr fontId="3"/>
  </si>
  <si>
    <t>日進市</t>
    <rPh sb="0" eb="3">
      <t>ニッシンシ</t>
    </rPh>
    <phoneticPr fontId="3"/>
  </si>
  <si>
    <t>幸田町</t>
    <rPh sb="0" eb="3">
      <t>コウタチョウ</t>
    </rPh>
    <phoneticPr fontId="3"/>
  </si>
  <si>
    <t>　 　   ４４</t>
    <phoneticPr fontId="3"/>
  </si>
  <si>
    <t>　   　 １４</t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</si>
  <si>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</si>
  <si>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t>静岡県</t>
    <rPh sb="0" eb="3">
      <t>シズオカケン</t>
    </rPh>
    <phoneticPr fontId="3"/>
  </si>
  <si>
    <t>浜松市</t>
    <rPh sb="0" eb="3">
      <t>ハママツシ</t>
    </rPh>
    <phoneticPr fontId="3"/>
  </si>
  <si>
    <t>湖西市</t>
    <rPh sb="0" eb="3">
      <t>コサイシ</t>
    </rPh>
    <phoneticPr fontId="3"/>
  </si>
  <si>
    <t>その他の県</t>
    <rPh sb="2" eb="3">
      <t>タ</t>
    </rPh>
    <rPh sb="4" eb="5">
      <t>ケン</t>
    </rPh>
    <phoneticPr fontId="3"/>
  </si>
  <si>
    <t>総　数</t>
    <phoneticPr fontId="3"/>
  </si>
  <si>
    <t>就業者</t>
    <phoneticPr fontId="3"/>
  </si>
  <si>
    <t>通学者</t>
    <phoneticPr fontId="3"/>
  </si>
  <si>
    <t>県　　　内</t>
    <phoneticPr fontId="3"/>
  </si>
  <si>
    <t>名古屋市</t>
    <phoneticPr fontId="3"/>
  </si>
  <si>
    <t>岡崎市</t>
    <phoneticPr fontId="3"/>
  </si>
  <si>
    <t>　　　　　　　　　　　　　　　　　　　　（市内又は市外から通勤・通学）</t>
    <rPh sb="21" eb="23">
      <t>シナイ</t>
    </rPh>
    <rPh sb="23" eb="24">
      <t>マタ</t>
    </rPh>
    <rPh sb="25" eb="27">
      <t>シガイ</t>
    </rPh>
    <rPh sb="29" eb="31">
      <t>ツウキン</t>
    </rPh>
    <rPh sb="32" eb="34">
      <t>ツウガク</t>
    </rPh>
    <phoneticPr fontId="3"/>
  </si>
  <si>
    <t>本市に常住</t>
    <rPh sb="3" eb="5">
      <t>ジョウジュウ</t>
    </rPh>
    <phoneticPr fontId="3"/>
  </si>
  <si>
    <t>他市区町村に常住</t>
    <rPh sb="6" eb="8">
      <t>ジョウジュウ</t>
    </rPh>
    <phoneticPr fontId="3"/>
  </si>
  <si>
    <t>自宅で
従　業</t>
    <rPh sb="0" eb="2">
      <t>ジタク</t>
    </rPh>
    <rPh sb="4" eb="5">
      <t>ジュウ</t>
    </rPh>
    <rPh sb="6" eb="7">
      <t>ギョウ</t>
    </rPh>
    <phoneticPr fontId="3"/>
  </si>
  <si>
    <t>自宅外の
市 内 で
従　　業</t>
    <rPh sb="0" eb="3">
      <t>ジタクガイ</t>
    </rPh>
    <rPh sb="5" eb="6">
      <t>シ</t>
    </rPh>
    <rPh sb="7" eb="8">
      <t>ウチ</t>
    </rPh>
    <rPh sb="11" eb="12">
      <t>ジュウ</t>
    </rPh>
    <rPh sb="14" eb="15">
      <t>ギョウ</t>
    </rPh>
    <phoneticPr fontId="3"/>
  </si>
  <si>
    <t>県　　内
他市町村
で 従 業</t>
    <rPh sb="0" eb="1">
      <t>ケン</t>
    </rPh>
    <rPh sb="3" eb="4">
      <t>ウチ</t>
    </rPh>
    <rPh sb="5" eb="6">
      <t>ホカ</t>
    </rPh>
    <rPh sb="6" eb="9">
      <t>シチョウソン</t>
    </rPh>
    <rPh sb="12" eb="13">
      <t>ジュウ</t>
    </rPh>
    <rPh sb="14" eb="15">
      <t>ギョウ</t>
    </rPh>
    <phoneticPr fontId="3"/>
  </si>
  <si>
    <t>他県で
従　業</t>
    <rPh sb="0" eb="2">
      <t>タケン</t>
    </rPh>
    <rPh sb="4" eb="5">
      <t>ジュウ</t>
    </rPh>
    <rPh sb="6" eb="7">
      <t>ギョウ</t>
    </rPh>
    <phoneticPr fontId="3"/>
  </si>
  <si>
    <t>県　　内
他市町村
に 常 住</t>
    <rPh sb="0" eb="1">
      <t>ケン</t>
    </rPh>
    <rPh sb="3" eb="4">
      <t>ウチ</t>
    </rPh>
    <rPh sb="5" eb="6">
      <t>ホカ</t>
    </rPh>
    <rPh sb="6" eb="9">
      <t>シチョウソン</t>
    </rPh>
    <rPh sb="12" eb="13">
      <t>ツネ</t>
    </rPh>
    <rPh sb="14" eb="15">
      <t>ジュウ</t>
    </rPh>
    <phoneticPr fontId="3"/>
  </si>
  <si>
    <t>他県に
常　住</t>
    <rPh sb="0" eb="2">
      <t>タケン</t>
    </rPh>
    <rPh sb="4" eb="5">
      <t>ツネ</t>
    </rPh>
    <rPh sb="6" eb="7">
      <t>ジュウ</t>
    </rPh>
    <phoneticPr fontId="3"/>
  </si>
  <si>
    <t>１１</t>
    <phoneticPr fontId="3"/>
  </si>
  <si>
    <t>資料：市民課</t>
    <rPh sb="0" eb="2">
      <t>シリョウ</t>
    </rPh>
    <rPh sb="3" eb="6">
      <t>シミンカ</t>
    </rPh>
    <phoneticPr fontId="3"/>
  </si>
  <si>
    <t>向山大池町</t>
    <rPh sb="0" eb="1">
      <t>ム</t>
    </rPh>
    <rPh sb="1" eb="2">
      <t>ヤマ</t>
    </rPh>
    <rPh sb="2" eb="4">
      <t>オオイケ</t>
    </rPh>
    <rPh sb="4" eb="5">
      <t>マチ</t>
    </rPh>
    <phoneticPr fontId="3"/>
  </si>
  <si>
    <t>向山台町</t>
    <rPh sb="0" eb="1">
      <t>ム</t>
    </rPh>
    <rPh sb="1" eb="2">
      <t>ヤマ</t>
    </rPh>
    <rPh sb="2" eb="3">
      <t>ダイ</t>
    </rPh>
    <rPh sb="3" eb="4">
      <t>マチ</t>
    </rPh>
    <phoneticPr fontId="3"/>
  </si>
  <si>
    <t>向山町</t>
    <rPh sb="0" eb="1">
      <t>ム</t>
    </rPh>
    <rPh sb="1" eb="2">
      <t>ヤマ</t>
    </rPh>
    <rPh sb="2" eb="3">
      <t>マチ</t>
    </rPh>
    <phoneticPr fontId="3"/>
  </si>
  <si>
    <t>向山西町</t>
    <rPh sb="0" eb="1">
      <t>ム</t>
    </rPh>
    <rPh sb="1" eb="2">
      <t>ヤマ</t>
    </rPh>
    <rPh sb="2" eb="3">
      <t>ニシ</t>
    </rPh>
    <rPh sb="3" eb="4">
      <t>マチ</t>
    </rPh>
    <phoneticPr fontId="3"/>
  </si>
  <si>
    <t>向山東町</t>
    <rPh sb="0" eb="1">
      <t>ム</t>
    </rPh>
    <rPh sb="1" eb="2">
      <t>ヤマ</t>
    </rPh>
    <rPh sb="2" eb="3">
      <t>ヒガシ</t>
    </rPh>
    <rPh sb="3" eb="4">
      <t>マチ</t>
    </rPh>
    <phoneticPr fontId="3"/>
  </si>
  <si>
    <t>牟呂町</t>
    <rPh sb="0" eb="2">
      <t>ムロ</t>
    </rPh>
    <rPh sb="2" eb="3">
      <t>マチ</t>
    </rPh>
    <phoneticPr fontId="3"/>
  </si>
  <si>
    <t>牟呂市場町</t>
    <rPh sb="0" eb="2">
      <t>ムロ</t>
    </rPh>
    <rPh sb="2" eb="4">
      <t>イチバ</t>
    </rPh>
    <rPh sb="4" eb="5">
      <t>マチ</t>
    </rPh>
    <phoneticPr fontId="3"/>
  </si>
  <si>
    <t>牟呂大西町</t>
    <rPh sb="0" eb="2">
      <t>ムロ</t>
    </rPh>
    <rPh sb="2" eb="4">
      <t>オオニシ</t>
    </rPh>
    <rPh sb="4" eb="5">
      <t>マチ</t>
    </rPh>
    <phoneticPr fontId="3"/>
  </si>
  <si>
    <t>牟呂公文町</t>
    <rPh sb="0" eb="2">
      <t>ムロ</t>
    </rPh>
    <rPh sb="2" eb="4">
      <t>クモン</t>
    </rPh>
    <rPh sb="4" eb="5">
      <t>マチ</t>
    </rPh>
    <phoneticPr fontId="3"/>
  </si>
  <si>
    <t>牟呂水神町</t>
    <rPh sb="0" eb="2">
      <t>ムロ</t>
    </rPh>
    <rPh sb="2" eb="4">
      <t>スイジン</t>
    </rPh>
    <rPh sb="4" eb="5">
      <t>マチ</t>
    </rPh>
    <phoneticPr fontId="3"/>
  </si>
  <si>
    <t>牟呂外神町</t>
    <rPh sb="0" eb="2">
      <t>ムロ</t>
    </rPh>
    <rPh sb="2" eb="3">
      <t>ソト</t>
    </rPh>
    <rPh sb="3" eb="4">
      <t>カミ</t>
    </rPh>
    <rPh sb="4" eb="5">
      <t>マチ</t>
    </rPh>
    <phoneticPr fontId="3"/>
  </si>
  <si>
    <t>牟呂中村町</t>
    <rPh sb="0" eb="2">
      <t>ムロ</t>
    </rPh>
    <rPh sb="2" eb="4">
      <t>ナカムラ</t>
    </rPh>
    <rPh sb="4" eb="5">
      <t>マチ</t>
    </rPh>
    <phoneticPr fontId="3"/>
  </si>
  <si>
    <t>森岡町</t>
    <rPh sb="0" eb="2">
      <t>モリオカ</t>
    </rPh>
    <rPh sb="2" eb="3">
      <t>マチ</t>
    </rPh>
    <phoneticPr fontId="3"/>
  </si>
  <si>
    <t>や　　　行</t>
    <rPh sb="4" eb="5">
      <t>ギョウ</t>
    </rPh>
    <phoneticPr fontId="3"/>
  </si>
  <si>
    <t>柳生町</t>
    <rPh sb="0" eb="2">
      <t>ヤギュウ</t>
    </rPh>
    <rPh sb="2" eb="3">
      <t>マチ</t>
    </rPh>
    <phoneticPr fontId="3"/>
  </si>
  <si>
    <t>八通町</t>
    <rPh sb="0" eb="1">
      <t>ハチ</t>
    </rPh>
    <rPh sb="1" eb="2">
      <t>トオ</t>
    </rPh>
    <rPh sb="2" eb="3">
      <t>マチ</t>
    </rPh>
    <phoneticPr fontId="3"/>
  </si>
  <si>
    <t>山田町</t>
    <rPh sb="0" eb="2">
      <t>ヤマダ</t>
    </rPh>
    <rPh sb="2" eb="3">
      <t>マチ</t>
    </rPh>
    <phoneticPr fontId="3"/>
  </si>
  <si>
    <t>山田一番町</t>
    <rPh sb="0" eb="2">
      <t>ヤマダ</t>
    </rPh>
    <rPh sb="2" eb="4">
      <t>イチバン</t>
    </rPh>
    <rPh sb="4" eb="5">
      <t>マチ</t>
    </rPh>
    <phoneticPr fontId="3"/>
  </si>
  <si>
    <t>山田二番町</t>
    <rPh sb="0" eb="2">
      <t>ヤマダ</t>
    </rPh>
    <rPh sb="2" eb="4">
      <t>ニバン</t>
    </rPh>
    <rPh sb="4" eb="5">
      <t>マチ</t>
    </rPh>
    <phoneticPr fontId="3"/>
  </si>
  <si>
    <t>山田三番町</t>
    <rPh sb="0" eb="2">
      <t>ヤマダ</t>
    </rPh>
    <rPh sb="2" eb="4">
      <t>サンバン</t>
    </rPh>
    <rPh sb="4" eb="5">
      <t>マチ</t>
    </rPh>
    <phoneticPr fontId="3"/>
  </si>
  <si>
    <t>弥生町</t>
    <rPh sb="0" eb="2">
      <t>ヤヨイ</t>
    </rPh>
    <rPh sb="2" eb="3">
      <t>マチ</t>
    </rPh>
    <phoneticPr fontId="3"/>
  </si>
  <si>
    <t>有楽町</t>
    <rPh sb="0" eb="2">
      <t>ユウラク</t>
    </rPh>
    <rPh sb="2" eb="3">
      <t>マチ</t>
    </rPh>
    <phoneticPr fontId="3"/>
  </si>
  <si>
    <t>横須賀町</t>
    <rPh sb="0" eb="3">
      <t>ヨコスカ</t>
    </rPh>
    <rPh sb="3" eb="4">
      <t>マチ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</si>
  <si>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</si>
  <si>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</t>
    <rPh sb="0" eb="2">
      <t>ウンユ</t>
    </rPh>
    <rPh sb="2" eb="3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</si>
  <si>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</si>
  <si>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吉川町</t>
    <rPh sb="0" eb="2">
      <t>ヨシカワ</t>
    </rPh>
    <rPh sb="2" eb="3">
      <t>マチ</t>
    </rPh>
    <phoneticPr fontId="3"/>
  </si>
  <si>
    <t>吉前町</t>
    <rPh sb="0" eb="1">
      <t>キチ</t>
    </rPh>
    <rPh sb="1" eb="2">
      <t>マエ</t>
    </rPh>
    <rPh sb="2" eb="3">
      <t>マチ</t>
    </rPh>
    <phoneticPr fontId="3"/>
  </si>
  <si>
    <t>わ　　　行</t>
    <rPh sb="4" eb="5">
      <t>ギョウ</t>
    </rPh>
    <phoneticPr fontId="3"/>
  </si>
  <si>
    <t>市制施行</t>
  </si>
  <si>
    <t xml:space="preserve"> </t>
  </si>
  <si>
    <t>会社などの独身寮の単身者</t>
  </si>
  <si>
    <t>本市で従業・通学</t>
  </si>
  <si>
    <t>他　　　 県</t>
  </si>
  <si>
    <t>世　　　　　　　　　　　　　　　　　　帯</t>
    <rPh sb="0" eb="1">
      <t>ヨ</t>
    </rPh>
    <rPh sb="19" eb="20">
      <t>オビ</t>
    </rPh>
    <phoneticPr fontId="3"/>
  </si>
  <si>
    <t>世　　　　　　　　　　　　　　帯</t>
    <rPh sb="0" eb="1">
      <t>ヨ</t>
    </rPh>
    <rPh sb="15" eb="16">
      <t>オビ</t>
    </rPh>
    <phoneticPr fontId="3"/>
  </si>
  <si>
    <t>そ　　　 の　　　 他　　　 の　　　 親　　　 族　　　 世　　　 帯</t>
    <rPh sb="10" eb="11">
      <t>タ</t>
    </rPh>
    <rPh sb="20" eb="21">
      <t>オヤ</t>
    </rPh>
    <rPh sb="25" eb="26">
      <t>ヤカラ</t>
    </rPh>
    <rPh sb="30" eb="31">
      <t>ヨ</t>
    </rPh>
    <rPh sb="35" eb="36">
      <t>オビ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</si>
  <si>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</si>
  <si>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</si>
  <si>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　総　　　　数</t>
    <rPh sb="1" eb="2">
      <t>フサ</t>
    </rPh>
    <rPh sb="6" eb="7">
      <t>カズ</t>
    </rPh>
    <phoneticPr fontId="3"/>
  </si>
  <si>
    <t>夫婦のみの世帯</t>
    <rPh sb="0" eb="2">
      <t>フウフ</t>
    </rPh>
    <rPh sb="5" eb="7">
      <t>セタイ</t>
    </rPh>
    <phoneticPr fontId="3"/>
  </si>
  <si>
    <t>　    　１８</t>
    <phoneticPr fontId="3"/>
  </si>
  <si>
    <t>総　　　　　　　数</t>
    <rPh sb="0" eb="1">
      <t>フサ</t>
    </rPh>
    <rPh sb="8" eb="9">
      <t>カズ</t>
    </rPh>
    <phoneticPr fontId="3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</si>
  <si>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3"/>
  </si>
  <si>
    <t>病院・療養所の入院者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3"/>
  </si>
  <si>
    <t>社会施設の入所者</t>
    <rPh sb="0" eb="2">
      <t>シャカイ</t>
    </rPh>
    <rPh sb="2" eb="4">
      <t>シセツ</t>
    </rPh>
    <rPh sb="5" eb="8">
      <t>ニュウショシャ</t>
    </rPh>
    <phoneticPr fontId="3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</si>
  <si>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3"/>
  </si>
  <si>
    <t>矯正施設の入所者</t>
    <rPh sb="0" eb="2">
      <t>キョウセイ</t>
    </rPh>
    <rPh sb="2" eb="4">
      <t>シセツ</t>
    </rPh>
    <rPh sb="5" eb="8">
      <t>ニュウショシャ</t>
    </rPh>
    <phoneticPr fontId="3"/>
  </si>
  <si>
    <t>世　　　　　　　　帯　　　　　　　　数</t>
    <rPh sb="0" eb="1">
      <t>ヨ</t>
    </rPh>
    <rPh sb="9" eb="10">
      <t>オビ</t>
    </rPh>
    <rPh sb="18" eb="19">
      <t>カズ</t>
    </rPh>
    <phoneticPr fontId="3"/>
  </si>
  <si>
    <t>総　　数</t>
    <rPh sb="0" eb="1">
      <t>フサ</t>
    </rPh>
    <rPh sb="3" eb="4">
      <t>カズ</t>
    </rPh>
    <phoneticPr fontId="3"/>
  </si>
  <si>
    <r>
      <t>３－８</t>
    </r>
    <r>
      <rPr>
        <sz val="16"/>
        <rFont val="ＭＳ 明朝"/>
        <family val="1"/>
        <charset val="128"/>
      </rPr>
      <t>　人　口　集　中　地　区</t>
    </r>
    <rPh sb="4" eb="5">
      <t>ヒト</t>
    </rPh>
    <rPh sb="6" eb="7">
      <t>クチ</t>
    </rPh>
    <rPh sb="8" eb="9">
      <t>シュウ</t>
    </rPh>
    <rPh sb="10" eb="11">
      <t>ナカ</t>
    </rPh>
    <rPh sb="12" eb="13">
      <t>チ</t>
    </rPh>
    <rPh sb="14" eb="15">
      <t>ク</t>
    </rPh>
    <phoneticPr fontId="3"/>
  </si>
  <si>
    <r>
      <t>３－１</t>
    </r>
    <r>
      <rPr>
        <sz val="16"/>
        <rFont val="ＭＳ 明朝"/>
        <family val="1"/>
        <charset val="128"/>
      </rPr>
      <t>　人　口　の　推　移</t>
    </r>
    <rPh sb="4" eb="5">
      <t>ヒト</t>
    </rPh>
    <rPh sb="6" eb="7">
      <t>クチ</t>
    </rPh>
    <rPh sb="10" eb="11">
      <t>スイ</t>
    </rPh>
    <rPh sb="12" eb="13">
      <t>ワタル</t>
    </rPh>
    <phoneticPr fontId="3"/>
  </si>
  <si>
    <t>人口</t>
    <rPh sb="0" eb="2">
      <t>ジンコウ</t>
    </rPh>
    <phoneticPr fontId="3"/>
  </si>
  <si>
    <r>
      <t xml:space="preserve">       職業（大分類）別１５歳以上就業者数</t>
    </r>
    <r>
      <rPr>
        <sz val="16"/>
        <color indexed="9"/>
        <rFont val="ＭＳ Ｐ明朝"/>
        <family val="1"/>
        <charset val="128"/>
      </rPr>
      <t>　－続き－</t>
    </r>
    <phoneticPr fontId="3"/>
  </si>
  <si>
    <t xml:space="preserve">       職業（大分類）別１５歳以上就業者数　－続き－</t>
    <phoneticPr fontId="3"/>
  </si>
  <si>
    <t>卸売業
・
小売業</t>
    <rPh sb="0" eb="1">
      <t>オロシ</t>
    </rPh>
    <rPh sb="1" eb="2">
      <t>バイ</t>
    </rPh>
    <rPh sb="2" eb="3">
      <t>ギョウ</t>
    </rPh>
    <rPh sb="6" eb="9">
      <t>コウリギョウ</t>
    </rPh>
    <phoneticPr fontId="3"/>
  </si>
  <si>
    <t>金融業
・
保険業</t>
    <rPh sb="0" eb="2">
      <t>キンユウ</t>
    </rPh>
    <rPh sb="2" eb="3">
      <t>ギョウ</t>
    </rPh>
    <rPh sb="6" eb="8">
      <t>ホケン</t>
    </rPh>
    <rPh sb="8" eb="9">
      <t>ギョウ</t>
    </rPh>
    <phoneticPr fontId="3"/>
  </si>
  <si>
    <t>不動産業
・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3"/>
  </si>
  <si>
    <t>宿泊業
・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3"/>
  </si>
  <si>
    <t>教育
・
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3"/>
  </si>
  <si>
    <t>医療
・
福祉</t>
    <rPh sb="0" eb="2">
      <t>イリョウ</t>
    </rPh>
    <rPh sb="5" eb="7">
      <t>フクシ</t>
    </rPh>
    <phoneticPr fontId="3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</si>
  <si>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3"/>
  </si>
  <si>
    <t>卸売業・
小売業</t>
    <rPh sb="0" eb="2">
      <t>オロシウリ</t>
    </rPh>
    <rPh sb="2" eb="3">
      <t>ギョウ</t>
    </rPh>
    <rPh sb="5" eb="8">
      <t>コウリギョウ</t>
    </rPh>
    <phoneticPr fontId="3"/>
  </si>
  <si>
    <t>運輸業・
郵便業</t>
    <rPh sb="0" eb="3">
      <t>ウンユギョウ</t>
    </rPh>
    <rPh sb="5" eb="7">
      <t>ユウビン</t>
    </rPh>
    <rPh sb="7" eb="8">
      <t>ギョウ</t>
    </rPh>
    <phoneticPr fontId="3"/>
  </si>
  <si>
    <t>金融業・
保険業</t>
    <rPh sb="0" eb="2">
      <t>キンユウ</t>
    </rPh>
    <rPh sb="2" eb="3">
      <t>ギョウ</t>
    </rPh>
    <rPh sb="5" eb="8">
      <t>ホケンギョウ</t>
    </rPh>
    <phoneticPr fontId="3"/>
  </si>
  <si>
    <t>宿泊業・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3"/>
  </si>
  <si>
    <t>　　 世　　　帯　　　人　　　員</t>
    <rPh sb="3" eb="4">
      <t>ヨ</t>
    </rPh>
    <rPh sb="7" eb="8">
      <t>オビ</t>
    </rPh>
    <rPh sb="11" eb="12">
      <t>ヒト</t>
    </rPh>
    <rPh sb="15" eb="16">
      <t>イン</t>
    </rPh>
    <phoneticPr fontId="3"/>
  </si>
  <si>
    <t>８５歳以上</t>
    <rPh sb="2" eb="3">
      <t>サイ</t>
    </rPh>
    <rPh sb="3" eb="5">
      <t>イジョウ</t>
    </rPh>
    <phoneticPr fontId="3"/>
  </si>
  <si>
    <t>区　　　　　分</t>
    <rPh sb="0" eb="1">
      <t>ク</t>
    </rPh>
    <rPh sb="6" eb="7">
      <t>ブン</t>
    </rPh>
    <phoneticPr fontId="3"/>
  </si>
  <si>
    <t>　    　２２</t>
    <phoneticPr fontId="3"/>
  </si>
  <si>
    <t>総　　数
(昼間人口)</t>
    <rPh sb="0" eb="1">
      <t>フサ</t>
    </rPh>
    <rPh sb="3" eb="4">
      <t>カズ</t>
    </rPh>
    <rPh sb="7" eb="9">
      <t>チュウカン</t>
    </rPh>
    <rPh sb="9" eb="11">
      <t>ジンコウ</t>
    </rPh>
    <phoneticPr fontId="3"/>
  </si>
  <si>
    <t>他 県 に
常　　住</t>
    <rPh sb="0" eb="1">
      <t>ホカ</t>
    </rPh>
    <rPh sb="2" eb="3">
      <t>ケン</t>
    </rPh>
    <rPh sb="6" eb="7">
      <t>ツネ</t>
    </rPh>
    <rPh sb="9" eb="10">
      <t>ジュウ</t>
    </rPh>
    <phoneticPr fontId="3"/>
  </si>
  <si>
    <t>不動産業・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</si>
  <si>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県内他市
区 町 村
に 常 住</t>
    <rPh sb="0" eb="2">
      <t>ケンナイ</t>
    </rPh>
    <rPh sb="2" eb="4">
      <t>タシ</t>
    </rPh>
    <rPh sb="5" eb="6">
      <t>ク</t>
    </rPh>
    <rPh sb="7" eb="8">
      <t>マチ</t>
    </rPh>
    <rPh sb="9" eb="10">
      <t>ムラ</t>
    </rPh>
    <rPh sb="13" eb="14">
      <t>ツネ</t>
    </rPh>
    <rPh sb="15" eb="16">
      <t>ジュウ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</si>
  <si>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</si>
  <si>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〃</t>
    <phoneticPr fontId="3"/>
  </si>
  <si>
    <t>　　　　１５ ～ １９ 歳</t>
    <rPh sb="12" eb="13">
      <t>サイ</t>
    </rPh>
    <phoneticPr fontId="3"/>
  </si>
  <si>
    <t>　　　　２０ ～ ２４</t>
    <phoneticPr fontId="3"/>
  </si>
  <si>
    <t>２</t>
    <phoneticPr fontId="3"/>
  </si>
  <si>
    <t>世帯数</t>
    <rPh sb="0" eb="2">
      <t>セタイ</t>
    </rPh>
    <rPh sb="2" eb="3">
      <t>カズ</t>
    </rPh>
    <phoneticPr fontId="3"/>
  </si>
  <si>
    <t>世帯人員</t>
    <rPh sb="0" eb="2">
      <t>セタイ</t>
    </rPh>
    <rPh sb="2" eb="4">
      <t>ジンイン</t>
    </rPh>
    <phoneticPr fontId="3"/>
  </si>
  <si>
    <t>　    　１７</t>
  </si>
  <si>
    <t>年　次</t>
    <rPh sb="0" eb="1">
      <t>トシ</t>
    </rPh>
    <rPh sb="2" eb="3">
      <t>ツギ</t>
    </rPh>
    <phoneticPr fontId="3"/>
  </si>
  <si>
    <t>世帯数</t>
    <rPh sb="0" eb="3">
      <t>セタイスウ</t>
    </rPh>
    <phoneticPr fontId="3"/>
  </si>
  <si>
    <t>人　　　　　　　口</t>
    <phoneticPr fontId="3"/>
  </si>
  <si>
    <t>総　数</t>
    <phoneticPr fontId="3"/>
  </si>
  <si>
    <t>男</t>
    <phoneticPr fontId="3"/>
  </si>
  <si>
    <t>女</t>
    <phoneticPr fontId="3"/>
  </si>
  <si>
    <t>備　　　　　　考</t>
    <rPh sb="0" eb="1">
      <t>ビ</t>
    </rPh>
    <rPh sb="7" eb="8">
      <t>コウ</t>
    </rPh>
    <phoneticPr fontId="3"/>
  </si>
  <si>
    <r>
      <t>10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2" eb="3">
      <t>ガツ</t>
    </rPh>
    <rPh sb="6" eb="7">
      <t>ニチ</t>
    </rPh>
    <phoneticPr fontId="3"/>
  </si>
  <si>
    <t>〃</t>
    <phoneticPr fontId="3"/>
  </si>
  <si>
    <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3" eb="4">
      <t>ガツ</t>
    </rPh>
    <rPh sb="7" eb="8">
      <t>ニチ</t>
    </rPh>
    <phoneticPr fontId="3"/>
  </si>
  <si>
    <r>
      <t>11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2" eb="3">
      <t>ガツ</t>
    </rPh>
    <rPh sb="6" eb="7">
      <t>ニチ</t>
    </rPh>
    <phoneticPr fontId="3"/>
  </si>
  <si>
    <t>町村合併</t>
    <rPh sb="0" eb="2">
      <t>チョウソン</t>
    </rPh>
    <rPh sb="2" eb="4">
      <t>ガッペイ</t>
    </rPh>
    <phoneticPr fontId="3"/>
  </si>
  <si>
    <t>人口調査</t>
    <rPh sb="0" eb="2">
      <t>ジンコウ</t>
    </rPh>
    <rPh sb="2" eb="4">
      <t>チョウサ</t>
    </rPh>
    <phoneticPr fontId="3"/>
  </si>
  <si>
    <t>推計人口</t>
    <rPh sb="0" eb="2">
      <t>スイケイ</t>
    </rPh>
    <rPh sb="2" eb="4">
      <t>ジンコウ</t>
    </rPh>
    <phoneticPr fontId="3"/>
  </si>
  <si>
    <t>　　　〃</t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</si>
  <si>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2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</si>
  <si>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3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</si>
  <si>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</si>
  <si>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</si>
  <si>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6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</si>
  <si>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7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</si>
  <si>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8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</si>
  <si>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</si>
  <si>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</si>
  <si>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t>金融業・保険業</t>
    <rPh sb="2" eb="3">
      <t>ギョウ</t>
    </rPh>
    <phoneticPr fontId="3"/>
  </si>
  <si>
    <t>鉱業・採石業
・砂利採取業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</si>
  <si>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電気・ガス・
熱供給・水道業</t>
    <phoneticPr fontId="3"/>
  </si>
  <si>
    <t>不動産業・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</si>
  <si>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学術研究・専門
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</si>
  <si>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従事者
農林漁業</t>
    <rPh sb="0" eb="1">
      <t>シタガ</t>
    </rPh>
    <rPh sb="1" eb="2">
      <t>ジ</t>
    </rPh>
    <rPh sb="2" eb="3">
      <t>シャ</t>
    </rPh>
    <rPh sb="4" eb="6">
      <t>ノウリン</t>
    </rPh>
    <rPh sb="6" eb="8">
      <t>ギョギョウ</t>
    </rPh>
    <phoneticPr fontId="3"/>
  </si>
  <si>
    <t>従事者
生産工程</t>
    <rPh sb="0" eb="1">
      <t>シタガ</t>
    </rPh>
    <rPh sb="1" eb="2">
      <t>ジ</t>
    </rPh>
    <rPh sb="2" eb="3">
      <t>シャ</t>
    </rPh>
    <rPh sb="4" eb="6">
      <t>セイサン</t>
    </rPh>
    <rPh sb="6" eb="8">
      <t>コウテイ</t>
    </rPh>
    <phoneticPr fontId="3"/>
  </si>
  <si>
    <t>運転従事者
輸送・機械</t>
    <rPh sb="0" eb="2">
      <t>ウンテン</t>
    </rPh>
    <rPh sb="2" eb="3">
      <t>シタガ</t>
    </rPh>
    <rPh sb="3" eb="4">
      <t>ジ</t>
    </rPh>
    <rPh sb="4" eb="5">
      <t>シャ</t>
    </rPh>
    <rPh sb="6" eb="8">
      <t>ユソウ</t>
    </rPh>
    <rPh sb="9" eb="11">
      <t>キカイ</t>
    </rPh>
    <phoneticPr fontId="3"/>
  </si>
  <si>
    <t>従事者
建設・採掘</t>
    <rPh sb="0" eb="1">
      <t>シタガ</t>
    </rPh>
    <rPh sb="1" eb="2">
      <t>ジ</t>
    </rPh>
    <rPh sb="2" eb="3">
      <t>シャ</t>
    </rPh>
    <rPh sb="4" eb="6">
      <t>ケンセツ</t>
    </rPh>
    <rPh sb="7" eb="9">
      <t>サイクツ</t>
    </rPh>
    <phoneticPr fontId="3"/>
  </si>
  <si>
    <t>包装等従事者
運搬・清掃・</t>
    <rPh sb="0" eb="3">
      <t>ホウソウトウ</t>
    </rPh>
    <rPh sb="3" eb="6">
      <t>ジュウジシャ</t>
    </rPh>
    <rPh sb="7" eb="9">
      <t>ウンパン</t>
    </rPh>
    <rPh sb="10" eb="12">
      <t>セイソウ</t>
    </rPh>
    <phoneticPr fontId="3"/>
  </si>
  <si>
    <r>
      <t>第</t>
    </r>
    <r>
      <rPr>
        <sz val="10"/>
        <rFont val="ＭＳ Ｐ明朝"/>
        <family val="1"/>
        <charset val="128"/>
      </rPr>
      <t>10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</si>
  <si>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11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</si>
  <si>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12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</si>
  <si>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13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</si>
  <si>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14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</si>
  <si>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15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</si>
  <si>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16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</si>
  <si>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17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</si>
  <si>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 xml:space="preserve"> 資料：行政課</t>
    <rPh sb="1" eb="3">
      <t>シリョウ</t>
    </rPh>
    <rPh sb="4" eb="6">
      <t>ギョウセイ</t>
    </rPh>
    <rPh sb="6" eb="7">
      <t>カ</t>
    </rPh>
    <phoneticPr fontId="3"/>
  </si>
  <si>
    <t>年　　月</t>
    <rPh sb="0" eb="1">
      <t>トシ</t>
    </rPh>
    <rPh sb="3" eb="4">
      <t>ツキ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</si>
  <si>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</si>
  <si>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</si>
  <si>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フサ</t>
    </rPh>
    <rPh sb="2" eb="3">
      <t>カズ</t>
    </rPh>
    <phoneticPr fontId="3"/>
  </si>
  <si>
    <t>増　　加　　数</t>
    <rPh sb="0" eb="1">
      <t>ゾウ</t>
    </rPh>
    <rPh sb="3" eb="4">
      <t>クワ</t>
    </rPh>
    <rPh sb="6" eb="7">
      <t>カズ</t>
    </rPh>
    <phoneticPr fontId="3"/>
  </si>
  <si>
    <t>農業・林業</t>
    <rPh sb="0" eb="2">
      <t>ノウギョウ</t>
    </rPh>
    <rPh sb="3" eb="5">
      <t>リンギョウ</t>
    </rPh>
    <phoneticPr fontId="3"/>
  </si>
  <si>
    <t>鉱業・採石業
・砂利採取業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</si>
  <si>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</si>
  <si>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学術研究・
専門技術サービス</t>
    <rPh sb="0" eb="2">
      <t>ガクジュツ</t>
    </rPh>
    <rPh sb="2" eb="4">
      <t>ケンキュウ</t>
    </rPh>
    <rPh sb="6" eb="8">
      <t>センモン</t>
    </rPh>
    <rPh sb="8" eb="10">
      <t>ギジュツ</t>
    </rPh>
    <phoneticPr fontId="3"/>
  </si>
  <si>
    <t>宿泊業・
飲食サービス業</t>
    <rPh sb="0" eb="2">
      <t>シュクハク</t>
    </rPh>
    <rPh sb="2" eb="3">
      <t>ギョウ</t>
    </rPh>
    <rPh sb="11" eb="12">
      <t>ギョウ</t>
    </rPh>
    <phoneticPr fontId="3"/>
  </si>
  <si>
    <t>電気・ガス・
熱供給・水道業</t>
    <rPh sb="0" eb="2">
      <t>デンキ</t>
    </rPh>
    <phoneticPr fontId="3"/>
  </si>
  <si>
    <t>公務（他に分類されないもの）</t>
    <phoneticPr fontId="3"/>
  </si>
  <si>
    <t>サービス業(他に
分類されないもの)</t>
    <phoneticPr fontId="3"/>
  </si>
  <si>
    <t>出　　　　　生</t>
    <rPh sb="0" eb="1">
      <t>デ</t>
    </rPh>
    <rPh sb="6" eb="7">
      <t>ショウ</t>
    </rPh>
    <phoneticPr fontId="3"/>
  </si>
  <si>
    <t>死　　　　　亡</t>
    <rPh sb="0" eb="1">
      <t>シ</t>
    </rPh>
    <rPh sb="6" eb="7">
      <t>ボウ</t>
    </rPh>
    <phoneticPr fontId="3"/>
  </si>
  <si>
    <t>常　　住　　地　　に　　よ　　る　　人　　口</t>
    <rPh sb="0" eb="1">
      <t>ツネ</t>
    </rPh>
    <rPh sb="3" eb="4">
      <t>ジュウ</t>
    </rPh>
    <rPh sb="6" eb="7">
      <t>チ</t>
    </rPh>
    <rPh sb="18" eb="19">
      <t>ヒト</t>
    </rPh>
    <rPh sb="21" eb="22">
      <t>クチ</t>
    </rPh>
    <phoneticPr fontId="3"/>
  </si>
  <si>
    <t>従業も通
学もして
い な い</t>
    <rPh sb="0" eb="2">
      <t>ジュウギョウ</t>
    </rPh>
    <rPh sb="3" eb="4">
      <t>ツウ</t>
    </rPh>
    <rPh sb="5" eb="6">
      <t>ガク</t>
    </rPh>
    <phoneticPr fontId="3"/>
  </si>
  <si>
    <t>自 宅 で
従　　業</t>
    <rPh sb="7" eb="8">
      <t>ジュウ</t>
    </rPh>
    <rPh sb="10" eb="11">
      <t>ギョウ</t>
    </rPh>
    <phoneticPr fontId="3"/>
  </si>
  <si>
    <t>自宅外の
自市区町
村で従業
・ 通 学</t>
    <rPh sb="0" eb="3">
      <t>ジタクガイ</t>
    </rPh>
    <rPh sb="5" eb="6">
      <t>ジ</t>
    </rPh>
    <rPh sb="6" eb="7">
      <t>シ</t>
    </rPh>
    <rPh sb="7" eb="8">
      <t>ク</t>
    </rPh>
    <rPh sb="8" eb="9">
      <t>チョウ</t>
    </rPh>
    <rPh sb="10" eb="11">
      <t>ムラ</t>
    </rPh>
    <rPh sb="12" eb="14">
      <t>ジュウギョウ</t>
    </rPh>
    <rPh sb="17" eb="18">
      <t>ツウ</t>
    </rPh>
    <rPh sb="19" eb="20">
      <t>ガク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</si>
  <si>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</si>
  <si>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</si>
  <si>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県 内 他
市区町村
で 従 業
・ 通 学</t>
    <rPh sb="0" eb="1">
      <t>ケン</t>
    </rPh>
    <rPh sb="2" eb="3">
      <t>ウチ</t>
    </rPh>
    <rPh sb="4" eb="5">
      <t>ホカ</t>
    </rPh>
    <rPh sb="6" eb="7">
      <t>シ</t>
    </rPh>
    <rPh sb="7" eb="8">
      <t>ク</t>
    </rPh>
    <rPh sb="8" eb="9">
      <t>チョウ</t>
    </rPh>
    <rPh sb="9" eb="10">
      <t>ムラ</t>
    </rPh>
    <rPh sb="13" eb="14">
      <t>ジュウ</t>
    </rPh>
    <rPh sb="15" eb="16">
      <t>ギョウ</t>
    </rPh>
    <rPh sb="19" eb="20">
      <t>ツウ</t>
    </rPh>
    <rPh sb="21" eb="22">
      <t>ガク</t>
    </rPh>
    <phoneticPr fontId="3"/>
  </si>
  <si>
    <t>一 般
世 帯</t>
    <rPh sb="0" eb="1">
      <t>１</t>
    </rPh>
    <rPh sb="2" eb="3">
      <t>バン</t>
    </rPh>
    <rPh sb="4" eb="5">
      <t>ヨ</t>
    </rPh>
    <rPh sb="6" eb="7">
      <t>オビ</t>
    </rPh>
    <phoneticPr fontId="3"/>
  </si>
  <si>
    <t>施設等
の世帯</t>
    <rPh sb="0" eb="2">
      <t>シセツ</t>
    </rPh>
    <rPh sb="2" eb="3">
      <t>トウ</t>
    </rPh>
    <rPh sb="5" eb="7">
      <t>セタイ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</si>
  <si>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</si>
  <si>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他県で従
業・通学</t>
    <rPh sb="0" eb="2">
      <t>タケン</t>
    </rPh>
    <rPh sb="3" eb="4">
      <t>ジュウ</t>
    </rPh>
    <rPh sb="6" eb="7">
      <t>ギョウ</t>
    </rPh>
    <rPh sb="8" eb="10">
      <t>ツウガク</t>
    </rPh>
    <phoneticPr fontId="3"/>
  </si>
  <si>
    <t xml:space="preserve"> 　       ９</t>
    <phoneticPr fontId="3"/>
  </si>
  <si>
    <r>
      <t xml:space="preserve"> 昭和 </t>
    </r>
    <r>
      <rPr>
        <sz val="10"/>
        <color indexed="8"/>
        <rFont val="ＭＳ Ｐ明朝"/>
        <family val="1"/>
        <charset val="128"/>
      </rPr>
      <t>５</t>
    </r>
    <rPh sb="1" eb="3">
      <t>ショウワ</t>
    </rPh>
    <phoneticPr fontId="3"/>
  </si>
  <si>
    <t xml:space="preserve">          ７</t>
    <phoneticPr fontId="3"/>
  </si>
  <si>
    <t>　 　   １０</t>
    <phoneticPr fontId="3"/>
  </si>
  <si>
    <t>　    　１５</t>
    <phoneticPr fontId="3"/>
  </si>
  <si>
    <t>　    　２０</t>
    <phoneticPr fontId="3"/>
  </si>
  <si>
    <t>　    　２２</t>
    <phoneticPr fontId="3"/>
  </si>
  <si>
    <t>　    　２５</t>
    <phoneticPr fontId="3"/>
  </si>
  <si>
    <t>　    　３０</t>
    <phoneticPr fontId="3"/>
  </si>
  <si>
    <t>　 　   ３５</t>
    <phoneticPr fontId="3"/>
  </si>
  <si>
    <t>　    　４０</t>
    <phoneticPr fontId="3"/>
  </si>
  <si>
    <t>　    　４５</t>
    <phoneticPr fontId="3"/>
  </si>
  <si>
    <t>　    　５０</t>
    <phoneticPr fontId="3"/>
  </si>
  <si>
    <t>　 　   ５５</t>
    <phoneticPr fontId="3"/>
  </si>
  <si>
    <t>　    　６０</t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</si>
  <si>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３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</si>
  <si>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４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</si>
  <si>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５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</si>
  <si>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６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</si>
  <si>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７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</si>
  <si>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８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</si>
  <si>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９</t>
    </r>
    <phoneticPr fontId="3"/>
  </si>
  <si>
    <t>　    　１０</t>
    <phoneticPr fontId="3"/>
  </si>
  <si>
    <t>　    　１２</t>
    <phoneticPr fontId="3"/>
  </si>
  <si>
    <t>　    　１３</t>
    <phoneticPr fontId="3"/>
  </si>
  <si>
    <t>　    　１４</t>
    <phoneticPr fontId="3"/>
  </si>
  <si>
    <r>
      <t xml:space="preserve"> 大正 </t>
    </r>
    <r>
      <rPr>
        <sz val="10"/>
        <color indexed="8"/>
        <rFont val="ＭＳ Ｐ明朝"/>
        <family val="1"/>
        <charset val="128"/>
      </rPr>
      <t>５</t>
    </r>
    <rPh sb="1" eb="3">
      <t>タイショウ</t>
    </rPh>
    <phoneticPr fontId="3"/>
  </si>
  <si>
    <t>Ⅰ</t>
    <phoneticPr fontId="3"/>
  </si>
  <si>
    <t>Ⅱ</t>
    <phoneticPr fontId="3"/>
  </si>
  <si>
    <t>職業従事者
専門的・技術的</t>
    <rPh sb="0" eb="2">
      <t>ショクギョウ</t>
    </rPh>
    <rPh sb="2" eb="5">
      <t>ジュウジシャ</t>
    </rPh>
    <rPh sb="6" eb="9">
      <t>センモンテキ</t>
    </rPh>
    <rPh sb="10" eb="13">
      <t>ギジュツテキ</t>
    </rPh>
    <phoneticPr fontId="3"/>
  </si>
  <si>
    <t>職業従事者
管理的</t>
    <rPh sb="0" eb="2">
      <t>ショクギョウ</t>
    </rPh>
    <rPh sb="2" eb="5">
      <t>ジュウジシャ</t>
    </rPh>
    <rPh sb="6" eb="9">
      <t>カンリテキ</t>
    </rPh>
    <phoneticPr fontId="3"/>
  </si>
  <si>
    <t>職業従事者
サービス</t>
    <rPh sb="0" eb="2">
      <t>ショクギョウ</t>
    </rPh>
    <rPh sb="2" eb="5">
      <t>ジュウジシャ</t>
    </rPh>
    <phoneticPr fontId="3"/>
  </si>
  <si>
    <t>従事者
保安職業</t>
    <rPh sb="0" eb="3">
      <t>ジュウジシャ</t>
    </rPh>
    <rPh sb="4" eb="6">
      <t>ホアン</t>
    </rPh>
    <rPh sb="6" eb="8">
      <t>ショクギョウ</t>
    </rPh>
    <phoneticPr fontId="3"/>
  </si>
  <si>
    <t>資料：総務省統計局「国勢調査報告」　　　（注）労働力状態「不詳」を含む。</t>
    <rPh sb="5" eb="6">
      <t>ショウ</t>
    </rPh>
    <rPh sb="21" eb="22">
      <t>チュウ</t>
    </rPh>
    <rPh sb="23" eb="26">
      <t>ロウドウリョク</t>
    </rPh>
    <rPh sb="26" eb="28">
      <t>ジョウタイ</t>
    </rPh>
    <rPh sb="29" eb="31">
      <t>フショウ</t>
    </rPh>
    <rPh sb="33" eb="34">
      <t>フク</t>
    </rPh>
    <phoneticPr fontId="3"/>
  </si>
  <si>
    <t>区　　　　分</t>
    <phoneticPr fontId="3"/>
  </si>
  <si>
    <t>総　　　　　数</t>
    <phoneticPr fontId="3"/>
  </si>
  <si>
    <r>
      <t>２０ ～ ２４</t>
    </r>
    <r>
      <rPr>
        <sz val="10"/>
        <color indexed="9"/>
        <rFont val="ＭＳ Ｐ明朝"/>
        <family val="1"/>
        <charset val="128"/>
      </rPr>
      <t xml:space="preserve"> 歳</t>
    </r>
    <rPh sb="8" eb="9">
      <t>サイ</t>
    </rPh>
    <phoneticPr fontId="3"/>
  </si>
  <si>
    <r>
      <t>２５ ～ ２９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</si>
  <si>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>８０ ～ ８４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</si>
  <si>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 xml:space="preserve">７５ ～ ７９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</si>
  <si>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 xml:space="preserve">７０ ～ ７４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</si>
  <si>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６５ ～ ６９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</si>
  <si>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 xml:space="preserve">６０ ～ ６４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</si>
  <si>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５５ ～ ５９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</si>
  <si>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>５０ ～ ５４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</si>
  <si>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 xml:space="preserve">４５ ～ ４９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</si>
  <si>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 xml:space="preserve">４０ ～ ４４ </t>
    </r>
    <r>
      <rPr>
        <sz val="10"/>
        <color indexed="9"/>
        <rFont val="ＭＳ Ｐ明朝"/>
        <family val="1"/>
        <charset val="128"/>
      </rPr>
      <t>歳</t>
    </r>
    <phoneticPr fontId="3"/>
  </si>
  <si>
    <t>総　 　 数</t>
    <rPh sb="0" eb="1">
      <t>フサ</t>
    </rPh>
    <rPh sb="5" eb="6">
      <t>カズ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</si>
  <si>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</si>
  <si>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一世帯当たり人員</t>
    <rPh sb="0" eb="3">
      <t>イッセタイ</t>
    </rPh>
    <rPh sb="3" eb="4">
      <t>ア</t>
    </rPh>
    <rPh sb="6" eb="8">
      <t>ジンイン</t>
    </rPh>
    <phoneticPr fontId="3"/>
  </si>
  <si>
    <t>間借り・下宿などの単身者</t>
    <rPh sb="0" eb="2">
      <t>マガ</t>
    </rPh>
    <rPh sb="4" eb="6">
      <t>ゲシュク</t>
    </rPh>
    <rPh sb="9" eb="12">
      <t>タンシンシャ</t>
    </rPh>
    <phoneticPr fontId="3"/>
  </si>
  <si>
    <t>一般世帯数（総数）</t>
    <phoneticPr fontId="3"/>
  </si>
  <si>
    <t>区　　　　　 分</t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</si>
  <si>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</si>
  <si>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親　　　　　　　　　　　　　　族</t>
    <rPh sb="0" eb="1">
      <t>オヤ</t>
    </rPh>
    <rPh sb="15" eb="16">
      <t>ヤカラ</t>
    </rPh>
    <phoneticPr fontId="3"/>
  </si>
  <si>
    <t>一　　　　　　　　　　　　　　　　　　般</t>
    <rPh sb="0" eb="1">
      <t>１</t>
    </rPh>
    <rPh sb="19" eb="20">
      <t>バン</t>
    </rPh>
    <phoneticPr fontId="3"/>
  </si>
  <si>
    <t>その他</t>
    <rPh sb="2" eb="3">
      <t>タ</t>
    </rPh>
    <phoneticPr fontId="3"/>
  </si>
  <si>
    <t>転　　　　　入</t>
    <rPh sb="0" eb="1">
      <t>テン</t>
    </rPh>
    <rPh sb="6" eb="7">
      <t>イ</t>
    </rPh>
    <phoneticPr fontId="3"/>
  </si>
  <si>
    <t>転　　　　　出</t>
    <rPh sb="0" eb="1">
      <t>テン</t>
    </rPh>
    <rPh sb="6" eb="7">
      <t>デ</t>
    </rPh>
    <phoneticPr fontId="3"/>
  </si>
  <si>
    <t>（注）その他とは、職権記載、職権消除、職権回復、転出取消、一部境界変更などによる増減をいう。</t>
    <rPh sb="1" eb="2">
      <t>チュウ</t>
    </rPh>
    <rPh sb="5" eb="6">
      <t>タ</t>
    </rPh>
    <rPh sb="9" eb="11">
      <t>ショッケン</t>
    </rPh>
    <rPh sb="11" eb="13">
      <t>キサイ</t>
    </rPh>
    <rPh sb="14" eb="16">
      <t>ショッケン</t>
    </rPh>
    <rPh sb="16" eb="17">
      <t>ケ</t>
    </rPh>
    <rPh sb="17" eb="18">
      <t>ジョ</t>
    </rPh>
    <rPh sb="19" eb="21">
      <t>ショッケン</t>
    </rPh>
    <rPh sb="21" eb="23">
      <t>カイフク</t>
    </rPh>
    <rPh sb="24" eb="26">
      <t>テンシュツ</t>
    </rPh>
    <rPh sb="26" eb="28">
      <t>トリケシ</t>
    </rPh>
    <rPh sb="29" eb="31">
      <t>イチブ</t>
    </rPh>
    <rPh sb="31" eb="33">
      <t>キョウカイ</t>
    </rPh>
    <rPh sb="33" eb="35">
      <t>ヘンコウ</t>
    </rPh>
    <rPh sb="40" eb="42">
      <t>ゾウゲン</t>
    </rPh>
    <phoneticPr fontId="3"/>
  </si>
  <si>
    <t>年　　齢</t>
    <phoneticPr fontId="3"/>
  </si>
  <si>
    <t xml:space="preserve">   １０ ～ １４歳</t>
    <rPh sb="10" eb="11">
      <t>サイ</t>
    </rPh>
    <phoneticPr fontId="3"/>
  </si>
  <si>
    <t xml:space="preserve">   １５ ～ １９歳</t>
    <rPh sb="10" eb="11">
      <t>サイ</t>
    </rPh>
    <phoneticPr fontId="3"/>
  </si>
  <si>
    <t xml:space="preserve">   ２０ ～ ２４歳</t>
    <rPh sb="10" eb="11">
      <t>サイ</t>
    </rPh>
    <phoneticPr fontId="3"/>
  </si>
  <si>
    <t xml:space="preserve">   ２５ ～ ２９歳</t>
    <rPh sb="10" eb="11">
      <t>サイ</t>
    </rPh>
    <phoneticPr fontId="3"/>
  </si>
  <si>
    <t xml:space="preserve">   ３０ ～ ３４歳</t>
    <rPh sb="10" eb="11">
      <t>サイ</t>
    </rPh>
    <phoneticPr fontId="3"/>
  </si>
  <si>
    <t xml:space="preserve">   ６５ ～ ６９歳</t>
    <rPh sb="10" eb="11">
      <t>サイ</t>
    </rPh>
    <phoneticPr fontId="3"/>
  </si>
  <si>
    <t xml:space="preserve">   ６０ ～ ６４歳</t>
    <rPh sb="10" eb="11">
      <t>サイ</t>
    </rPh>
    <phoneticPr fontId="3"/>
  </si>
  <si>
    <t xml:space="preserve">   ５５ ～ ５９歳</t>
    <rPh sb="10" eb="11">
      <t>サイ</t>
    </rPh>
    <phoneticPr fontId="3"/>
  </si>
  <si>
    <t xml:space="preserve">   ５０ ～ ５４歳</t>
    <rPh sb="10" eb="11">
      <t>サイ</t>
    </rPh>
    <phoneticPr fontId="3"/>
  </si>
  <si>
    <t xml:space="preserve">   ４５ ～ ４９歳</t>
    <rPh sb="10" eb="11">
      <t>サイ</t>
    </rPh>
    <phoneticPr fontId="3"/>
  </si>
  <si>
    <t xml:space="preserve">   ４０ ～ ４４歳</t>
    <rPh sb="10" eb="11">
      <t>サイ</t>
    </rPh>
    <phoneticPr fontId="3"/>
  </si>
  <si>
    <t xml:space="preserve">   ３５ ～ ３９歳</t>
    <rPh sb="10" eb="11">
      <t>サイ</t>
    </rPh>
    <phoneticPr fontId="3"/>
  </si>
  <si>
    <t>総　　　数</t>
    <phoneticPr fontId="3"/>
  </si>
  <si>
    <t>年　　度</t>
    <rPh sb="0" eb="1">
      <t>トシ</t>
    </rPh>
    <rPh sb="3" eb="4">
      <t>タビ</t>
    </rPh>
    <phoneticPr fontId="3"/>
  </si>
  <si>
    <t>結　　　　　　　　　　婚</t>
    <rPh sb="0" eb="1">
      <t>ケツ</t>
    </rPh>
    <rPh sb="11" eb="12">
      <t>コン</t>
    </rPh>
    <phoneticPr fontId="3"/>
  </si>
  <si>
    <t>他市町村
か　　ら</t>
    <rPh sb="0" eb="1">
      <t>タ</t>
    </rPh>
    <rPh sb="1" eb="4">
      <t>シチョウソン</t>
    </rPh>
    <phoneticPr fontId="3"/>
  </si>
  <si>
    <t>非本籍</t>
    <rPh sb="0" eb="1">
      <t>ヒ</t>
    </rPh>
    <rPh sb="1" eb="3">
      <t>ホンセキ</t>
    </rPh>
    <phoneticPr fontId="3"/>
  </si>
  <si>
    <t>受　理</t>
    <rPh sb="0" eb="1">
      <t>ウケ</t>
    </rPh>
    <rPh sb="2" eb="3">
      <t>リ</t>
    </rPh>
    <phoneticPr fontId="3"/>
  </si>
  <si>
    <t>他市町村
か　　ら</t>
    <rPh sb="0" eb="1">
      <t>ホカ</t>
    </rPh>
    <rPh sb="1" eb="4">
      <t>シチョウソン</t>
    </rPh>
    <phoneticPr fontId="3"/>
  </si>
  <si>
    <t>職　　　　　　　　　　　　　業</t>
    <rPh sb="0" eb="1">
      <t>ショク</t>
    </rPh>
    <rPh sb="14" eb="15">
      <t>ギョウ</t>
    </rPh>
    <phoneticPr fontId="3"/>
  </si>
  <si>
    <t>事務従事者</t>
    <rPh sb="0" eb="2">
      <t>ジム</t>
    </rPh>
    <rPh sb="2" eb="5">
      <t>ジュウジシャ</t>
    </rPh>
    <phoneticPr fontId="3"/>
  </si>
  <si>
    <t>販売従事者</t>
    <rPh sb="0" eb="2">
      <t>ハンバイ</t>
    </rPh>
    <rPh sb="2" eb="5">
      <t>ジュウジシャ</t>
    </rPh>
    <phoneticPr fontId="3"/>
  </si>
  <si>
    <t>離　　　　　　　　　　婚</t>
    <rPh sb="0" eb="1">
      <t>リ</t>
    </rPh>
    <rPh sb="11" eb="12">
      <t>コン</t>
    </rPh>
    <phoneticPr fontId="3"/>
  </si>
  <si>
    <t>（注）受理：本市に夫と妻、又はどちらかの本籍があり、本市に届が提出されたもの</t>
    <rPh sb="1" eb="2">
      <t>チュウ</t>
    </rPh>
    <rPh sb="3" eb="5">
      <t>ジュリ</t>
    </rPh>
    <rPh sb="6" eb="8">
      <t>ホンシ</t>
    </rPh>
    <rPh sb="9" eb="10">
      <t>オット</t>
    </rPh>
    <rPh sb="11" eb="12">
      <t>ツマ</t>
    </rPh>
    <rPh sb="13" eb="14">
      <t>マタ</t>
    </rPh>
    <rPh sb="20" eb="22">
      <t>ホンセキ</t>
    </rPh>
    <rPh sb="26" eb="28">
      <t>ホンシ</t>
    </rPh>
    <rPh sb="29" eb="30">
      <t>トドケ</t>
    </rPh>
    <rPh sb="31" eb="33">
      <t>テイシュツ</t>
    </rPh>
    <phoneticPr fontId="3"/>
  </si>
  <si>
    <t>　　　他市町村から：本市に夫と妻、又はどちらかの本籍があり、他の市町村へ届が提出されたもの</t>
    <rPh sb="3" eb="4">
      <t>タ</t>
    </rPh>
    <rPh sb="4" eb="7">
      <t>シチョウソン</t>
    </rPh>
    <rPh sb="10" eb="12">
      <t>ホンシ</t>
    </rPh>
    <rPh sb="13" eb="14">
      <t>オット</t>
    </rPh>
    <rPh sb="15" eb="16">
      <t>ツマ</t>
    </rPh>
    <rPh sb="17" eb="18">
      <t>マタ</t>
    </rPh>
    <rPh sb="24" eb="26">
      <t>ホンセキ</t>
    </rPh>
    <rPh sb="30" eb="31">
      <t>ホカ</t>
    </rPh>
    <rPh sb="32" eb="35">
      <t>シチョウソン</t>
    </rPh>
    <rPh sb="36" eb="37">
      <t>トド</t>
    </rPh>
    <rPh sb="38" eb="40">
      <t>テイシュツ</t>
    </rPh>
    <phoneticPr fontId="3"/>
  </si>
  <si>
    <t>　　　非本籍：本市に夫、妻とも本籍がなく、本市に届が提出されたもの</t>
    <rPh sb="3" eb="4">
      <t>ヒ</t>
    </rPh>
    <rPh sb="4" eb="6">
      <t>ホンセキ</t>
    </rPh>
    <rPh sb="7" eb="9">
      <t>ホンシ</t>
    </rPh>
    <rPh sb="10" eb="11">
      <t>オット</t>
    </rPh>
    <rPh sb="12" eb="13">
      <t>ツマ</t>
    </rPh>
    <rPh sb="15" eb="17">
      <t>ホンセキ</t>
    </rPh>
    <rPh sb="21" eb="23">
      <t>ホンシ</t>
    </rPh>
    <rPh sb="24" eb="25">
      <t>トド</t>
    </rPh>
    <rPh sb="26" eb="28">
      <t>テイシュツ</t>
    </rPh>
    <phoneticPr fontId="3"/>
  </si>
  <si>
    <t>町　　　名</t>
    <rPh sb="0" eb="1">
      <t>マチ</t>
    </rPh>
    <rPh sb="4" eb="5">
      <t>メイ</t>
    </rPh>
    <phoneticPr fontId="3"/>
  </si>
  <si>
    <t>総数</t>
    <rPh sb="0" eb="2">
      <t>ソウスウ</t>
    </rPh>
    <phoneticPr fontId="3"/>
  </si>
  <si>
    <t>人　　　　口</t>
    <rPh sb="0" eb="1">
      <t>ヒト</t>
    </rPh>
    <rPh sb="5" eb="6">
      <t>クチ</t>
    </rPh>
    <phoneticPr fontId="3"/>
  </si>
  <si>
    <t>つつじが丘一丁目</t>
    <rPh sb="4" eb="5">
      <t>オカ</t>
    </rPh>
    <rPh sb="5" eb="8">
      <t>イッチョウメ</t>
    </rPh>
    <phoneticPr fontId="3"/>
  </si>
  <si>
    <t>芦原町</t>
    <rPh sb="0" eb="2">
      <t>アシハラ</t>
    </rPh>
    <rPh sb="2" eb="3">
      <t>マチ</t>
    </rPh>
    <phoneticPr fontId="3"/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</si>
  <si>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3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</si>
  <si>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</si>
  <si>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</si>
  <si>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公務
（他に分類されないもの）</t>
    <phoneticPr fontId="3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</si>
  <si>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</si>
  <si>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　８５歳以上</t>
    <rPh sb="3" eb="4">
      <t>サイ</t>
    </rPh>
    <rPh sb="4" eb="6">
      <t>イジョウ</t>
    </rPh>
    <phoneticPr fontId="3"/>
  </si>
  <si>
    <t>就業者数</t>
    <rPh sb="0" eb="3">
      <t>シュウギョウシャ</t>
    </rPh>
    <rPh sb="3" eb="4">
      <t>スウ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</si>
  <si>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</si>
  <si>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</si>
  <si>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3"/>
  </si>
  <si>
    <t>医療・福祉</t>
    <rPh sb="0" eb="2">
      <t>イリョウ</t>
    </rPh>
    <rPh sb="3" eb="5">
      <t>フクシ</t>
    </rPh>
    <phoneticPr fontId="3"/>
  </si>
  <si>
    <t>生活関連サービス業
・娯楽業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</si>
  <si>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運輸業
・
郵便業</t>
    <rPh sb="0" eb="2">
      <t>ウンユ</t>
    </rPh>
    <rPh sb="2" eb="3">
      <t>ギョウ</t>
    </rPh>
    <rPh sb="6" eb="8">
      <t>ユウビン</t>
    </rPh>
    <rPh sb="8" eb="9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</si>
  <si>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</si>
  <si>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鉱　業・
採石業・
砂利採取業</t>
    <rPh sb="0" eb="1">
      <t>コウ</t>
    </rPh>
    <rPh sb="2" eb="3">
      <t>ギョウ</t>
    </rPh>
    <rPh sb="5" eb="7">
      <t>サイセキ</t>
    </rPh>
    <rPh sb="7" eb="8">
      <t>ギョウ</t>
    </rPh>
    <rPh sb="10" eb="12">
      <t>ジャリ</t>
    </rPh>
    <rPh sb="12" eb="14">
      <t>サイシュ</t>
    </rPh>
    <rPh sb="14" eb="15">
      <t>ギョウ</t>
    </rPh>
    <phoneticPr fontId="3"/>
  </si>
  <si>
    <t>総　　　数</t>
    <rPh sb="0" eb="1">
      <t>フサ</t>
    </rPh>
    <rPh sb="4" eb="5">
      <t>カズ</t>
    </rPh>
    <phoneticPr fontId="3"/>
  </si>
  <si>
    <t>電　気・
ガ　ス・
熱供給・
水道業</t>
    <rPh sb="0" eb="1">
      <t>デン</t>
    </rPh>
    <rPh sb="2" eb="3">
      <t>キ</t>
    </rPh>
    <rPh sb="10" eb="11">
      <t>ネツ</t>
    </rPh>
    <rPh sb="11" eb="12">
      <t>トモ</t>
    </rPh>
    <rPh sb="12" eb="13">
      <t>キュウ</t>
    </rPh>
    <rPh sb="15" eb="18">
      <t>スイドウギョウ</t>
    </rPh>
    <phoneticPr fontId="3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</si>
  <si>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</si>
  <si>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3"/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</si>
  <si>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3"/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</si>
  <si>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3"/>
  </si>
  <si>
    <t>非農林漁業・業主・雇用者世帯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</si>
  <si>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</si>
  <si>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</si>
  <si>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総　　　　　　　　　　　数</t>
    <rPh sb="0" eb="1">
      <t>フサ</t>
    </rPh>
    <rPh sb="12" eb="13">
      <t>カズ</t>
    </rPh>
    <phoneticPr fontId="3"/>
  </si>
  <si>
    <t>吾妻町</t>
    <rPh sb="0" eb="2">
      <t>アヅマ</t>
    </rPh>
    <phoneticPr fontId="3"/>
  </si>
  <si>
    <t>一色町</t>
    <rPh sb="0" eb="1">
      <t>イチ</t>
    </rPh>
    <phoneticPr fontId="3"/>
  </si>
  <si>
    <t>井原町</t>
    <rPh sb="0" eb="1">
      <t>イ</t>
    </rPh>
    <rPh sb="1" eb="3">
      <t>ハラマチ</t>
    </rPh>
    <phoneticPr fontId="3"/>
  </si>
  <si>
    <t>岩崎町</t>
    <rPh sb="0" eb="2">
      <t>イワサキ</t>
    </rPh>
    <rPh sb="2" eb="3">
      <t>マチ</t>
    </rPh>
    <phoneticPr fontId="3"/>
  </si>
  <si>
    <t>岩田町</t>
    <rPh sb="0" eb="1">
      <t>イワ</t>
    </rPh>
    <phoneticPr fontId="3"/>
  </si>
  <si>
    <t>雲谷町</t>
    <rPh sb="0" eb="1">
      <t>クモ</t>
    </rPh>
    <rPh sb="1" eb="2">
      <t>タニ</t>
    </rPh>
    <rPh sb="2" eb="3">
      <t>マチ</t>
    </rPh>
    <phoneticPr fontId="3"/>
  </si>
  <si>
    <t>大井町</t>
    <rPh sb="0" eb="2">
      <t>オオイ</t>
    </rPh>
    <phoneticPr fontId="3"/>
  </si>
  <si>
    <t>朝丘町</t>
    <phoneticPr fontId="3"/>
  </si>
  <si>
    <t>旭本町</t>
    <phoneticPr fontId="3"/>
  </si>
  <si>
    <t>岩屋町</t>
    <phoneticPr fontId="3"/>
  </si>
  <si>
    <t>旭町</t>
    <phoneticPr fontId="3"/>
  </si>
  <si>
    <t>上地町</t>
    <phoneticPr fontId="3"/>
  </si>
  <si>
    <t>植田町</t>
    <phoneticPr fontId="3"/>
  </si>
  <si>
    <t>東田町</t>
    <phoneticPr fontId="3"/>
  </si>
  <si>
    <t>上野町</t>
    <phoneticPr fontId="3"/>
  </si>
  <si>
    <t>東田中郷町</t>
    <phoneticPr fontId="3"/>
  </si>
  <si>
    <t>魚町</t>
    <phoneticPr fontId="3"/>
  </si>
  <si>
    <t>東田仲の町</t>
    <phoneticPr fontId="3"/>
  </si>
  <si>
    <t>王ヶ崎町</t>
    <rPh sb="0" eb="1">
      <t>オウ</t>
    </rPh>
    <rPh sb="2" eb="3">
      <t>ザキ</t>
    </rPh>
    <rPh sb="3" eb="4">
      <t>マチ</t>
    </rPh>
    <phoneticPr fontId="3"/>
  </si>
  <si>
    <t>うち
農業</t>
    <rPh sb="3" eb="5">
      <t>ノウギョウ</t>
    </rPh>
    <phoneticPr fontId="3"/>
  </si>
  <si>
    <t>専門技術サービス業</t>
    <phoneticPr fontId="3"/>
  </si>
  <si>
    <t>（他に分類されないもの）</t>
    <rPh sb="4" eb="5">
      <t>タグイ</t>
    </rPh>
    <phoneticPr fontId="3"/>
  </si>
  <si>
    <t>　    　２４</t>
  </si>
  <si>
    <t>牛川町</t>
    <phoneticPr fontId="3"/>
  </si>
  <si>
    <t>牛川通一丁目</t>
    <phoneticPr fontId="3"/>
  </si>
  <si>
    <t>池見町</t>
    <phoneticPr fontId="3"/>
  </si>
  <si>
    <t>牛川通二丁目</t>
    <phoneticPr fontId="3"/>
  </si>
  <si>
    <t>伊古部町</t>
    <phoneticPr fontId="3"/>
  </si>
  <si>
    <t>牛川通三丁目</t>
    <phoneticPr fontId="3"/>
  </si>
  <si>
    <t>牛川通四丁目</t>
    <phoneticPr fontId="3"/>
  </si>
  <si>
    <t>　    　２５</t>
    <phoneticPr fontId="3"/>
  </si>
  <si>
    <r>
      <t xml:space="preserve"> 平成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２</t>
    </r>
    <rPh sb="1" eb="3">
      <t>ヘイセイ</t>
    </rPh>
    <phoneticPr fontId="3"/>
  </si>
  <si>
    <t>派遣
社員</t>
    <phoneticPr fontId="3"/>
  </si>
  <si>
    <t>パート
・アル
バイト
など</t>
    <phoneticPr fontId="3"/>
  </si>
  <si>
    <t>　    　２６</t>
  </si>
  <si>
    <t>　    　２７</t>
    <phoneticPr fontId="3"/>
  </si>
  <si>
    <t>資料：行政課</t>
    <rPh sb="0" eb="2">
      <t>シリョウ</t>
    </rPh>
    <rPh sb="3" eb="5">
      <t>ギョウセイ</t>
    </rPh>
    <rPh sb="5" eb="6">
      <t>カ</t>
    </rPh>
    <phoneticPr fontId="3"/>
  </si>
  <si>
    <t>（注）端数調整の結果、合計が合わない場合があります。</t>
    <rPh sb="1" eb="2">
      <t>チュウ</t>
    </rPh>
    <rPh sb="3" eb="5">
      <t>ハスウ</t>
    </rPh>
    <rPh sb="5" eb="7">
      <t>チョウセイ</t>
    </rPh>
    <rPh sb="8" eb="10">
      <t>ケッカ</t>
    </rPh>
    <rPh sb="11" eb="13">
      <t>ゴウケイ</t>
    </rPh>
    <rPh sb="14" eb="15">
      <t>ア</t>
    </rPh>
    <rPh sb="18" eb="20">
      <t>バアイ</t>
    </rPh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</si>
  <si>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１７</t>
    </r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</si>
  <si>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２７</t>
    </r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</si>
  <si>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２２</t>
    </r>
    <phoneticPr fontId="3"/>
  </si>
  <si>
    <r>
      <t>第</t>
    </r>
    <r>
      <rPr>
        <sz val="10"/>
        <rFont val="ＭＳ Ｐ明朝"/>
        <family val="1"/>
        <charset val="128"/>
      </rPr>
      <t>20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</si>
  <si>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　    　２８</t>
    <phoneticPr fontId="3"/>
  </si>
  <si>
    <t>　　平　成　２７　年</t>
    <rPh sb="2" eb="3">
      <t>ヒラ</t>
    </rPh>
    <rPh sb="4" eb="5">
      <t>シゲル</t>
    </rPh>
    <rPh sb="9" eb="10">
      <t>ネン</t>
    </rPh>
    <phoneticPr fontId="3"/>
  </si>
  <si>
    <t>長久手市</t>
    <rPh sb="0" eb="1">
      <t>ナガ</t>
    </rPh>
    <rPh sb="1" eb="2">
      <t>ク</t>
    </rPh>
    <rPh sb="2" eb="3">
      <t>テ</t>
    </rPh>
    <rPh sb="3" eb="4">
      <t>シ</t>
    </rPh>
    <phoneticPr fontId="3"/>
  </si>
  <si>
    <t>旧長久手町</t>
    <rPh sb="0" eb="1">
      <t>キュウ</t>
    </rPh>
    <rPh sb="1" eb="4">
      <t>ナガクテ</t>
    </rPh>
    <rPh sb="4" eb="5">
      <t>チョウ</t>
    </rPh>
    <phoneticPr fontId="3"/>
  </si>
  <si>
    <t>旧吉良町</t>
    <rPh sb="0" eb="1">
      <t>キュウ</t>
    </rPh>
    <rPh sb="1" eb="4">
      <t>キラチョウ</t>
    </rPh>
    <phoneticPr fontId="3"/>
  </si>
  <si>
    <t>飲食サービス業</t>
    <phoneticPr fontId="3"/>
  </si>
  <si>
    <t>学習支援業</t>
    <phoneticPr fontId="3"/>
  </si>
  <si>
    <t>事業</t>
    <phoneticPr fontId="3"/>
  </si>
  <si>
    <t>れないもの）</t>
    <phoneticPr fontId="3"/>
  </si>
  <si>
    <t>区　　　　分</t>
  </si>
  <si>
    <t>９５</t>
    <phoneticPr fontId="3"/>
  </si>
  <si>
    <t>９６</t>
    <phoneticPr fontId="3"/>
  </si>
  <si>
    <t>９７</t>
    <phoneticPr fontId="3"/>
  </si>
  <si>
    <t>９８</t>
    <phoneticPr fontId="3"/>
  </si>
  <si>
    <t>９９</t>
    <phoneticPr fontId="3"/>
  </si>
  <si>
    <t>旧西尾市</t>
    <rPh sb="0" eb="1">
      <t>キュウ</t>
    </rPh>
    <rPh sb="1" eb="4">
      <t>ニシオシ</t>
    </rPh>
    <phoneticPr fontId="3"/>
  </si>
  <si>
    <t>名古屋市</t>
    <rPh sb="0" eb="4">
      <t>ナゴヤシ</t>
    </rPh>
    <phoneticPr fontId="3"/>
  </si>
  <si>
    <t>岡崎市</t>
    <rPh sb="0" eb="3">
      <t>オカザキシ</t>
    </rPh>
    <phoneticPr fontId="3"/>
  </si>
  <si>
    <t>尾張旭市</t>
    <rPh sb="0" eb="4">
      <t>オワリアサヒシ</t>
    </rPh>
    <phoneticPr fontId="3"/>
  </si>
  <si>
    <t>田原市</t>
    <rPh sb="0" eb="2">
      <t>タハラ</t>
    </rPh>
    <rPh sb="2" eb="3">
      <t>シ</t>
    </rPh>
    <phoneticPr fontId="3"/>
  </si>
  <si>
    <t>静岡市</t>
    <rPh sb="0" eb="3">
      <t>シズオカシ</t>
    </rPh>
    <phoneticPr fontId="3"/>
  </si>
  <si>
    <t>男</t>
    <rPh sb="0" eb="1">
      <t>オトコ</t>
    </rPh>
    <phoneticPr fontId="20"/>
  </si>
  <si>
    <t>旧長久手町</t>
    <rPh sb="0" eb="1">
      <t>キュウ</t>
    </rPh>
    <rPh sb="1" eb="4">
      <t>ナガクテ</t>
    </rPh>
    <rPh sb="4" eb="5">
      <t>マチ</t>
    </rPh>
    <phoneticPr fontId="3"/>
  </si>
  <si>
    <t>転出</t>
    <rPh sb="1" eb="2">
      <t>シュツ</t>
    </rPh>
    <phoneticPr fontId="21"/>
  </si>
  <si>
    <t>名古屋市</t>
    <rPh sb="0" eb="4">
      <t>ナゴヤシ</t>
    </rPh>
    <phoneticPr fontId="21"/>
  </si>
  <si>
    <t>その他の市町村</t>
    <rPh sb="2" eb="3">
      <t>タ</t>
    </rPh>
    <rPh sb="4" eb="7">
      <t>シチョウソン</t>
    </rPh>
    <phoneticPr fontId="3"/>
  </si>
  <si>
    <t>その他の県</t>
    <rPh sb="2" eb="3">
      <t>タ</t>
    </rPh>
    <rPh sb="4" eb="5">
      <t>ケン</t>
    </rPh>
    <phoneticPr fontId="3"/>
  </si>
  <si>
    <t>東京都</t>
    <rPh sb="0" eb="3">
      <t>トウキョウト</t>
    </rPh>
    <phoneticPr fontId="3"/>
  </si>
  <si>
    <t>大阪府</t>
    <rPh sb="0" eb="3">
      <t>オオサカフ</t>
    </rPh>
    <phoneticPr fontId="3"/>
  </si>
  <si>
    <t>県内他市区町村から</t>
    <rPh sb="0" eb="2">
      <t>ケンナイ</t>
    </rPh>
    <rPh sb="2" eb="3">
      <t>タ</t>
    </rPh>
    <rPh sb="3" eb="5">
      <t>シク</t>
    </rPh>
    <rPh sb="5" eb="7">
      <t>チョウソン</t>
    </rPh>
    <phoneticPr fontId="3"/>
  </si>
  <si>
    <t>県内他市区町村へ</t>
    <rPh sb="0" eb="2">
      <t>ケンナイ</t>
    </rPh>
    <rPh sb="2" eb="3">
      <t>タ</t>
    </rPh>
    <rPh sb="3" eb="5">
      <t>シク</t>
    </rPh>
    <rPh sb="5" eb="7">
      <t>チョウソン</t>
    </rPh>
    <phoneticPr fontId="21"/>
  </si>
  <si>
    <t>　    　２９</t>
  </si>
  <si>
    <t>　    　３０</t>
  </si>
  <si>
    <t>　旧湖西市</t>
    <rPh sb="1" eb="2">
      <t>キュウ</t>
    </rPh>
    <rPh sb="2" eb="5">
      <t>コサイシ</t>
    </rPh>
    <phoneticPr fontId="3"/>
  </si>
  <si>
    <t xml:space="preserve"> 令和 元</t>
    <rPh sb="1" eb="3">
      <t>レイワ</t>
    </rPh>
    <rPh sb="4" eb="5">
      <t>ガン</t>
    </rPh>
    <phoneticPr fontId="3"/>
  </si>
  <si>
    <t>令 和 ２ 年</t>
    <rPh sb="0" eb="1">
      <t>レイ</t>
    </rPh>
    <rPh sb="2" eb="3">
      <t>ワ</t>
    </rPh>
    <phoneticPr fontId="3"/>
  </si>
  <si>
    <r>
      <t>第</t>
    </r>
    <r>
      <rPr>
        <sz val="10"/>
        <rFont val="ＭＳ Ｐ明朝"/>
        <family val="1"/>
        <charset val="128"/>
      </rPr>
      <t>21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</si>
  <si>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令和 元 年度</t>
    <rPh sb="0" eb="1">
      <t>レイ</t>
    </rPh>
    <rPh sb="1" eb="2">
      <t>ワ</t>
    </rPh>
    <rPh sb="3" eb="4">
      <t>ガン</t>
    </rPh>
    <rPh sb="5" eb="6">
      <t>トシ</t>
    </rPh>
    <rPh sb="6" eb="7">
      <t>タビ</t>
    </rPh>
    <phoneticPr fontId="3"/>
  </si>
  <si>
    <t xml:space="preserve"> 平   成   １２   年</t>
    <phoneticPr fontId="3"/>
  </si>
  <si>
    <t>令　　和　　２　　年</t>
    <rPh sb="0" eb="1">
      <t>レイ</t>
    </rPh>
    <rPh sb="3" eb="4">
      <t>ワ</t>
    </rPh>
    <rPh sb="9" eb="10">
      <t>ネン</t>
    </rPh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</si>
  <si>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平 成 </t>
    </r>
    <r>
      <rPr>
        <sz val="10"/>
        <color indexed="8"/>
        <rFont val="ＭＳ Ｐ明朝"/>
        <family val="1"/>
        <charset val="128"/>
      </rPr>
      <t>１２  年</t>
    </r>
    <rPh sb="1" eb="2">
      <t>ヒラ</t>
    </rPh>
    <rPh sb="3" eb="4">
      <t>シゲル</t>
    </rPh>
    <rPh sb="9" eb="10">
      <t>ネン</t>
    </rPh>
    <phoneticPr fontId="3"/>
  </si>
  <si>
    <t xml:space="preserve"> 令　和   ２   年</t>
    <rPh sb="1" eb="2">
      <t>レイ</t>
    </rPh>
    <rPh sb="3" eb="4">
      <t>ワ</t>
    </rPh>
    <rPh sb="11" eb="12">
      <t>ネン</t>
    </rPh>
    <phoneticPr fontId="3"/>
  </si>
  <si>
    <t>令和２年</t>
    <rPh sb="0" eb="2">
      <t>レイワ</t>
    </rPh>
    <rPh sb="3" eb="4">
      <t>ネン</t>
    </rPh>
    <phoneticPr fontId="3"/>
  </si>
  <si>
    <t>平成１７年</t>
    <rPh sb="0" eb="2">
      <t>ヘイセイ</t>
    </rPh>
    <rPh sb="4" eb="5">
      <t>ネン</t>
    </rPh>
    <phoneticPr fontId="3"/>
  </si>
  <si>
    <t>妻　　　が　　　６０　　　歳　　　以　　　上</t>
    <phoneticPr fontId="3"/>
  </si>
  <si>
    <t>数及び世帯人員</t>
    <phoneticPr fontId="3"/>
  </si>
  <si>
    <t xml:space="preserve"> 　   　 ２</t>
    <phoneticPr fontId="3"/>
  </si>
  <si>
    <t>　０ ～ １４歳</t>
  </si>
  <si>
    <t>１５ ～ ６４歳</t>
  </si>
  <si>
    <t>６５ 歳 以 上</t>
  </si>
  <si>
    <t xml:space="preserve"> 　   　 ３</t>
    <phoneticPr fontId="3"/>
  </si>
  <si>
    <t xml:space="preserve"> ３ </t>
  </si>
  <si>
    <t>　　令　和　　２　　年</t>
    <rPh sb="2" eb="3">
      <t>レイ</t>
    </rPh>
    <rPh sb="4" eb="5">
      <t>ワ</t>
    </rPh>
    <rPh sb="10" eb="11">
      <t>ネン</t>
    </rPh>
    <phoneticPr fontId="3"/>
  </si>
  <si>
    <t>令　和　２　年</t>
    <rPh sb="0" eb="1">
      <t>レイ</t>
    </rPh>
    <rPh sb="2" eb="3">
      <t>ワ</t>
    </rPh>
    <rPh sb="6" eb="7">
      <t>ネン</t>
    </rPh>
    <phoneticPr fontId="3"/>
  </si>
  <si>
    <t>〃</t>
  </si>
  <si>
    <t>-</t>
  </si>
  <si>
    <t>３－２　人　　口　　動　　向</t>
    <rPh sb="4" eb="5">
      <t>ヒト</t>
    </rPh>
    <rPh sb="7" eb="8">
      <t>クチ</t>
    </rPh>
    <rPh sb="10" eb="11">
      <t>ドウ</t>
    </rPh>
    <rPh sb="13" eb="14">
      <t>ムカイ</t>
    </rPh>
    <phoneticPr fontId="3"/>
  </si>
  <si>
    <t>（１）　自然動態</t>
    <phoneticPr fontId="3"/>
  </si>
  <si>
    <t>（２）　社会動態</t>
    <rPh sb="4" eb="6">
      <t>シャカイ</t>
    </rPh>
    <phoneticPr fontId="3"/>
  </si>
  <si>
    <t>３－３　年齢（各歳）・男女別人口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phoneticPr fontId="3"/>
  </si>
  <si>
    <t>３－３　年齢（各歳）・男女別人口　－続き－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rPh sb="18" eb="19">
      <t>ツヅ</t>
    </rPh>
    <phoneticPr fontId="3"/>
  </si>
  <si>
    <t>３－４　結　婚　・　離　婚　件　数</t>
    <rPh sb="4" eb="5">
      <t>ケツ</t>
    </rPh>
    <rPh sb="6" eb="7">
      <t>コン</t>
    </rPh>
    <rPh sb="10" eb="11">
      <t>リ</t>
    </rPh>
    <rPh sb="12" eb="13">
      <t>コン</t>
    </rPh>
    <rPh sb="14" eb="15">
      <t>ケン</t>
    </rPh>
    <rPh sb="16" eb="17">
      <t>カズ</t>
    </rPh>
    <phoneticPr fontId="3"/>
  </si>
  <si>
    <t>３－５　行政町別人口及び世帯数</t>
    <rPh sb="4" eb="6">
      <t>ギョウセイ</t>
    </rPh>
    <rPh sb="6" eb="7">
      <t>マチ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3"/>
  </si>
  <si>
    <t>３－５　行政町別人口及び世帯数　－続き－</t>
    <rPh sb="4" eb="6">
      <t>ギョウセイ</t>
    </rPh>
    <rPh sb="6" eb="7">
      <t>マチ</t>
    </rPh>
    <rPh sb="7" eb="8">
      <t>ベツ</t>
    </rPh>
    <rPh sb="8" eb="10">
      <t>ジンコウ</t>
    </rPh>
    <rPh sb="10" eb="11">
      <t>オヨ</t>
    </rPh>
    <rPh sb="12" eb="15">
      <t>セタイスウ</t>
    </rPh>
    <rPh sb="17" eb="18">
      <t>ツヅ</t>
    </rPh>
    <phoneticPr fontId="3"/>
  </si>
  <si>
    <t>３－６　外 国 人 住 民 国 籍 別 人 口</t>
    <rPh sb="4" eb="5">
      <t>ソト</t>
    </rPh>
    <rPh sb="6" eb="7">
      <t>クニ</t>
    </rPh>
    <rPh sb="8" eb="9">
      <t>ジン</t>
    </rPh>
    <rPh sb="10" eb="11">
      <t>ジュウ</t>
    </rPh>
    <rPh sb="12" eb="13">
      <t>ミン</t>
    </rPh>
    <rPh sb="14" eb="15">
      <t>コク</t>
    </rPh>
    <rPh sb="16" eb="17">
      <t>セキ</t>
    </rPh>
    <rPh sb="18" eb="19">
      <t>ベツ</t>
    </rPh>
    <rPh sb="20" eb="21">
      <t>ヒト</t>
    </rPh>
    <rPh sb="22" eb="23">
      <t>クチ</t>
    </rPh>
    <phoneticPr fontId="3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</si>
  <si>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</si>
  <si>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３－７　年　齢（５歳階級）・</t>
    <rPh sb="4" eb="5">
      <t>トシ</t>
    </rPh>
    <rPh sb="6" eb="7">
      <t>ヨワイ</t>
    </rPh>
    <rPh sb="9" eb="10">
      <t>サイ</t>
    </rPh>
    <rPh sb="10" eb="12">
      <t>カイキュウ</t>
    </rPh>
    <phoneticPr fontId="3"/>
  </si>
  <si>
    <t>単位：人、％（各年１０月１日現在）</t>
    <rPh sb="0" eb="2">
      <t>タンイ</t>
    </rPh>
    <rPh sb="3" eb="4">
      <t>ニン</t>
    </rPh>
    <rPh sb="7" eb="9">
      <t>カクネン</t>
    </rPh>
    <rPh sb="11" eb="12">
      <t>ガツ</t>
    </rPh>
    <rPh sb="13" eb="14">
      <t>ニチ</t>
    </rPh>
    <rPh sb="14" eb="16">
      <t>ゲンザイ</t>
    </rPh>
    <phoneticPr fontId="3"/>
  </si>
  <si>
    <t>100歳以上</t>
    <phoneticPr fontId="3"/>
  </si>
  <si>
    <r>
      <t>10～　14</t>
    </r>
    <r>
      <rPr>
        <sz val="10"/>
        <color indexed="9"/>
        <rFont val="ＭＳ Ｐ明朝"/>
        <family val="1"/>
        <charset val="128"/>
      </rPr>
      <t>歳</t>
    </r>
    <phoneticPr fontId="3"/>
  </si>
  <si>
    <t>３－９　年齢別配偶関係（１５歳以上）</t>
    <rPh sb="4" eb="6">
      <t>ネンレイ</t>
    </rPh>
    <rPh sb="6" eb="7">
      <t>ベツ</t>
    </rPh>
    <rPh sb="7" eb="9">
      <t>ハイグウ</t>
    </rPh>
    <rPh sb="9" eb="11">
      <t>カンケイ</t>
    </rPh>
    <rPh sb="14" eb="15">
      <t>サイ</t>
    </rPh>
    <rPh sb="15" eb="17">
      <t>イジョウ</t>
    </rPh>
    <phoneticPr fontId="3"/>
  </si>
  <si>
    <t>（令和２年１０月１日現在）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</si>
  <si>
    <t>１５ ～ １９ 歳</t>
    <rPh sb="8" eb="9">
      <t>サイ</t>
    </rPh>
    <phoneticPr fontId="3"/>
  </si>
  <si>
    <t xml:space="preserve">８５ 歳 以 上  </t>
    <rPh sb="3" eb="4">
      <t>サイ</t>
    </rPh>
    <rPh sb="5" eb="6">
      <t>イ</t>
    </rPh>
    <rPh sb="7" eb="8">
      <t>ウエ</t>
    </rPh>
    <phoneticPr fontId="3"/>
  </si>
  <si>
    <t>３－１０　労働力状態、男女別１５歳以上人口</t>
    <rPh sb="5" eb="8">
      <t>ロウドウリョク</t>
    </rPh>
    <rPh sb="8" eb="10">
      <t>ジョウタイ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3"/>
  </si>
  <si>
    <t>（各年１０月１日現在）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</si>
  <si>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令和 ２年</t>
    <rPh sb="0" eb="2">
      <t>レイワ</t>
    </rPh>
    <rPh sb="4" eb="5">
      <t>ネン</t>
    </rPh>
    <phoneticPr fontId="3"/>
  </si>
  <si>
    <r>
      <t>平成</t>
    </r>
    <r>
      <rPr>
        <sz val="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２２年</t>
    </r>
    <rPh sb="0" eb="2">
      <t>ヘイセイ</t>
    </rPh>
    <rPh sb="5" eb="6">
      <t>ネン</t>
    </rPh>
    <phoneticPr fontId="3"/>
  </si>
  <si>
    <r>
      <t>平成</t>
    </r>
    <r>
      <rPr>
        <sz val="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２７年</t>
    </r>
    <rPh sb="0" eb="2">
      <t>ヘイセイ</t>
    </rPh>
    <rPh sb="5" eb="6">
      <t>ネン</t>
    </rPh>
    <phoneticPr fontId="3"/>
  </si>
  <si>
    <t>３－１１　年　齢　構　成　指　数</t>
    <rPh sb="5" eb="6">
      <t>トシ</t>
    </rPh>
    <rPh sb="7" eb="8">
      <t>ヨワイ</t>
    </rPh>
    <rPh sb="9" eb="10">
      <t>ガマエ</t>
    </rPh>
    <rPh sb="11" eb="12">
      <t>シゲル</t>
    </rPh>
    <rPh sb="13" eb="14">
      <t>ユビ</t>
    </rPh>
    <rPh sb="15" eb="16">
      <t>カズ</t>
    </rPh>
    <phoneticPr fontId="3"/>
  </si>
  <si>
    <t>年少人口
(0～14歳)</t>
    <rPh sb="0" eb="2">
      <t>ネンショウ</t>
    </rPh>
    <rPh sb="2" eb="4">
      <t>ジンコウ</t>
    </rPh>
    <rPh sb="10" eb="11">
      <t>サイ</t>
    </rPh>
    <phoneticPr fontId="3"/>
  </si>
  <si>
    <t>生産年齢
人　　口
(15～64歳)</t>
    <rPh sb="0" eb="2">
      <t>セイサン</t>
    </rPh>
    <rPh sb="2" eb="4">
      <t>ネンレイ</t>
    </rPh>
    <rPh sb="5" eb="6">
      <t>ヒト</t>
    </rPh>
    <rPh sb="8" eb="9">
      <t>クチ</t>
    </rPh>
    <rPh sb="16" eb="17">
      <t>サイ</t>
    </rPh>
    <phoneticPr fontId="3"/>
  </si>
  <si>
    <t>老年人口
(65歳以上)</t>
    <rPh sb="0" eb="2">
      <t>ロウネン</t>
    </rPh>
    <rPh sb="2" eb="4">
      <t>ジンコウ</t>
    </rPh>
    <rPh sb="8" eb="9">
      <t>サイ</t>
    </rPh>
    <rPh sb="9" eb="11">
      <t>イジョウ</t>
    </rPh>
    <phoneticPr fontId="3"/>
  </si>
  <si>
    <r>
      <t xml:space="preserve"> 平成 </t>
    </r>
    <r>
      <rPr>
        <sz val="10"/>
        <rFont val="ＭＳ Ｐ明朝"/>
        <family val="1"/>
        <charset val="128"/>
      </rPr>
      <t>１２ 年</t>
    </r>
    <rPh sb="1" eb="3">
      <t>ヘイセイ</t>
    </rPh>
    <rPh sb="7" eb="8">
      <t>ネン</t>
    </rPh>
    <phoneticPr fontId="3"/>
  </si>
  <si>
    <t>３－１２　５年前の常住地又は現住地、</t>
    <rPh sb="6" eb="7">
      <t>ネン</t>
    </rPh>
    <rPh sb="7" eb="8">
      <t>マエ</t>
    </rPh>
    <rPh sb="9" eb="11">
      <t>ジョウジュウ</t>
    </rPh>
    <rPh sb="11" eb="12">
      <t>チ</t>
    </rPh>
    <rPh sb="12" eb="13">
      <t>マタ</t>
    </rPh>
    <rPh sb="14" eb="16">
      <t>ゲンジュウ</t>
    </rPh>
    <rPh sb="16" eb="17">
      <t>チ</t>
    </rPh>
    <phoneticPr fontId="3"/>
  </si>
  <si>
    <t>（令和２年１０月１日現在）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</si>
  <si>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（注）１）５年前の常住地「不詳」を含む。</t>
    <phoneticPr fontId="3"/>
  </si>
  <si>
    <t>３－１３　現住地による５年前の常住地、男女別人口（転入）</t>
    <rPh sb="5" eb="8">
      <t>ゲンジュウチ</t>
    </rPh>
    <rPh sb="12" eb="13">
      <t>ネン</t>
    </rPh>
    <rPh sb="13" eb="14">
      <t>マエ</t>
    </rPh>
    <rPh sb="15" eb="17">
      <t>ジョウジュウ</t>
    </rPh>
    <rPh sb="17" eb="18">
      <t>チ</t>
    </rPh>
    <rPh sb="18" eb="19">
      <t>ジュウチ</t>
    </rPh>
    <rPh sb="19" eb="21">
      <t>ダンジョ</t>
    </rPh>
    <rPh sb="21" eb="22">
      <t>ベツ</t>
    </rPh>
    <rPh sb="22" eb="24">
      <t>ジンコウ</t>
    </rPh>
    <rPh sb="25" eb="27">
      <t>テンニュウ</t>
    </rPh>
    <phoneticPr fontId="3"/>
  </si>
  <si>
    <t>（各年１０月１日現在）</t>
    <rPh sb="1" eb="2">
      <t>カク</t>
    </rPh>
    <rPh sb="2" eb="3">
      <t>トシ</t>
    </rPh>
    <rPh sb="3" eb="4">
      <t>ヘイネン</t>
    </rPh>
    <rPh sb="5" eb="6">
      <t>ガツ</t>
    </rPh>
    <rPh sb="7" eb="8">
      <t>ニチ</t>
    </rPh>
    <rPh sb="8" eb="10">
      <t>ゲンザイ</t>
    </rPh>
    <phoneticPr fontId="3"/>
  </si>
  <si>
    <t>（注）１）５歳未満については、出生後にふだん住んでいた場所による。</t>
    <phoneticPr fontId="3"/>
  </si>
  <si>
    <t>　　　２）５年前の常住地「不詳」を含む。</t>
    <rPh sb="6" eb="8">
      <t>ネンマエ</t>
    </rPh>
    <rPh sb="9" eb="11">
      <t>ジョウジュウ</t>
    </rPh>
    <rPh sb="11" eb="12">
      <t>チ</t>
    </rPh>
    <rPh sb="13" eb="15">
      <t>フショウ</t>
    </rPh>
    <rPh sb="17" eb="18">
      <t>フク</t>
    </rPh>
    <phoneticPr fontId="3"/>
  </si>
  <si>
    <t>３－１４　５年前の常住地による現住地、男女別人口（転出）</t>
    <rPh sb="6" eb="7">
      <t>ネン</t>
    </rPh>
    <rPh sb="7" eb="8">
      <t>マエ</t>
    </rPh>
    <rPh sb="9" eb="11">
      <t>ジョウジュウ</t>
    </rPh>
    <rPh sb="11" eb="12">
      <t>チ</t>
    </rPh>
    <rPh sb="15" eb="18">
      <t>ゲンジュウチ</t>
    </rPh>
    <rPh sb="18" eb="19">
      <t>ジュウチ</t>
    </rPh>
    <rPh sb="19" eb="21">
      <t>ダンジョ</t>
    </rPh>
    <rPh sb="21" eb="22">
      <t>ベツ</t>
    </rPh>
    <rPh sb="22" eb="24">
      <t>ジンコウ</t>
    </rPh>
    <rPh sb="25" eb="27">
      <t>テンシュツ</t>
    </rPh>
    <phoneticPr fontId="3"/>
  </si>
  <si>
    <t>５年前の常住者</t>
    <rPh sb="1" eb="3">
      <t>ネンマエ</t>
    </rPh>
    <phoneticPr fontId="3"/>
  </si>
  <si>
    <t>（注）５歳未満については、出生後にふだん住んでいた場所による。</t>
    <phoneticPr fontId="3"/>
  </si>
  <si>
    <t>３－１５　産業（大分類）、年齢（５歳</t>
    <rPh sb="5" eb="7">
      <t>サンギョウ</t>
    </rPh>
    <rPh sb="8" eb="11">
      <t>ダイブンルイ</t>
    </rPh>
    <rPh sb="13" eb="15">
      <t>ネンレイ</t>
    </rPh>
    <rPh sb="17" eb="18">
      <t>サイ</t>
    </rPh>
    <phoneticPr fontId="3"/>
  </si>
  <si>
    <t>階級）、男女別１５歳以上就業者数</t>
    <rPh sb="0" eb="2">
      <t>カイキュウ</t>
    </rPh>
    <rPh sb="4" eb="6">
      <t>ダンジョ</t>
    </rPh>
    <rPh sb="6" eb="7">
      <t>ベツ</t>
    </rPh>
    <rPh sb="9" eb="10">
      <t>サイ</t>
    </rPh>
    <rPh sb="10" eb="12">
      <t>イジョウ</t>
    </rPh>
    <rPh sb="12" eb="15">
      <t>シュウギョウシャ</t>
    </rPh>
    <rPh sb="15" eb="16">
      <t>カズ</t>
    </rPh>
    <phoneticPr fontId="3"/>
  </si>
  <si>
    <t>３－１６　世帯の家族類型別一般世帯</t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phoneticPr fontId="3"/>
  </si>
  <si>
    <t>１）</t>
    <phoneticPr fontId="3"/>
  </si>
  <si>
    <t>２）</t>
    <phoneticPr fontId="3"/>
  </si>
  <si>
    <t>３－１７　施設等の世帯の種類、世帯人員別施設等の世帯</t>
    <rPh sb="5" eb="7">
      <t>シセツ</t>
    </rPh>
    <rPh sb="7" eb="8">
      <t>トウ</t>
    </rPh>
    <rPh sb="9" eb="11">
      <t>セタイ</t>
    </rPh>
    <rPh sb="12" eb="14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6">
      <t>セタイ</t>
    </rPh>
    <phoneticPr fontId="3"/>
  </si>
  <si>
    <t>３０～４９人</t>
    <phoneticPr fontId="3"/>
  </si>
  <si>
    <t>５０人以上</t>
    <rPh sb="2" eb="3">
      <t>ニン</t>
    </rPh>
    <rPh sb="3" eb="5">
      <t>イジョウ</t>
    </rPh>
    <phoneticPr fontId="3"/>
  </si>
  <si>
    <t>５０人以上</t>
    <phoneticPr fontId="3"/>
  </si>
  <si>
    <r>
      <t xml:space="preserve">世帯人員が
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１</t>
    </r>
    <r>
      <rPr>
        <sz val="5.5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～</t>
    </r>
    <r>
      <rPr>
        <sz val="5.5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４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人</t>
    </r>
    <rPh sb="0" eb="2">
      <t>セタイ</t>
    </rPh>
    <rPh sb="2" eb="4">
      <t>ジンイン</t>
    </rPh>
    <rPh sb="19" eb="20">
      <t>ニン</t>
    </rPh>
    <phoneticPr fontId="3"/>
  </si>
  <si>
    <r>
      <t xml:space="preserve"> </t>
    </r>
    <r>
      <rPr>
        <sz val="10"/>
        <rFont val="ＭＳ Ｐ明朝"/>
        <family val="1"/>
        <charset val="128"/>
      </rPr>
      <t>５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～２９人</t>
    </r>
    <rPh sb="6" eb="7">
      <t>ニン</t>
    </rPh>
    <phoneticPr fontId="3"/>
  </si>
  <si>
    <t>３－１８　高齢者の年齢、男女別高齢単身者世帯数</t>
    <rPh sb="5" eb="8">
      <t>コウレイシャ</t>
    </rPh>
    <rPh sb="9" eb="11">
      <t>ネンレイ</t>
    </rPh>
    <rPh sb="12" eb="14">
      <t>ダンジョ</t>
    </rPh>
    <rPh sb="14" eb="15">
      <t>ベツ</t>
    </rPh>
    <rPh sb="15" eb="17">
      <t>コウレイ</t>
    </rPh>
    <rPh sb="17" eb="20">
      <t>タンシンシャ</t>
    </rPh>
    <rPh sb="20" eb="23">
      <t>セタイスウ</t>
    </rPh>
    <phoneticPr fontId="3"/>
  </si>
  <si>
    <r>
      <t>３－１９　産業（大分類）・男女別</t>
    </r>
    <r>
      <rPr>
        <sz val="16"/>
        <color theme="0"/>
        <rFont val="ＭＳ Ｐ明朝"/>
        <family val="1"/>
        <charset val="128"/>
      </rPr>
      <t>◆</t>
    </r>
    <rPh sb="5" eb="7">
      <t>サンギョウ</t>
    </rPh>
    <rPh sb="8" eb="11">
      <t>ダイブンルイ</t>
    </rPh>
    <rPh sb="13" eb="15">
      <t>ダンジョ</t>
    </rPh>
    <rPh sb="15" eb="16">
      <t>ベツ</t>
    </rPh>
    <phoneticPr fontId="3"/>
  </si>
  <si>
    <r>
      <rPr>
        <sz val="16"/>
        <color theme="0"/>
        <rFont val="ＭＳ Ｐ明朝"/>
        <family val="1"/>
        <charset val="128"/>
      </rPr>
      <t>◆</t>
    </r>
    <r>
      <rPr>
        <sz val="16"/>
        <rFont val="ＭＳ Ｐ明朝"/>
        <family val="1"/>
        <charset val="128"/>
      </rPr>
      <t>１５歳以上就業者数の推移</t>
    </r>
    <rPh sb="3" eb="4">
      <t>サイ</t>
    </rPh>
    <rPh sb="4" eb="6">
      <t>イジョウ</t>
    </rPh>
    <rPh sb="6" eb="9">
      <t>シュウギョウシャ</t>
    </rPh>
    <rPh sb="9" eb="10">
      <t>スウ</t>
    </rPh>
    <rPh sb="11" eb="13">
      <t>スイイ</t>
    </rPh>
    <phoneticPr fontId="3"/>
  </si>
  <si>
    <t>平　成　１７　年</t>
    <rPh sb="0" eb="1">
      <t>ヒラ</t>
    </rPh>
    <rPh sb="2" eb="3">
      <t>シゲル</t>
    </rPh>
    <rPh sb="7" eb="8">
      <t>ネン</t>
    </rPh>
    <phoneticPr fontId="3"/>
  </si>
  <si>
    <t>３－２０　夫の年齢、妻の年齢別高齢夫婦世帯数（一般世帯）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コウレイ</t>
    </rPh>
    <rPh sb="17" eb="19">
      <t>フウフ</t>
    </rPh>
    <rPh sb="19" eb="22">
      <t>セタイスウ</t>
    </rPh>
    <rPh sb="23" eb="25">
      <t>イッパン</t>
    </rPh>
    <rPh sb="25" eb="27">
      <t>セタイ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</si>
  <si>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</si>
  <si>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</si>
  <si>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</si>
  <si>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</si>
  <si>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</si>
  <si>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</si>
  <si>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r>
      <t>　</t>
    </r>
    <r>
      <rPr>
        <sz val="10"/>
        <rFont val="ＭＳ Ｐ明朝"/>
        <family val="1"/>
        <charset val="128"/>
      </rPr>
      <t>夫が６５～６９歳</t>
    </r>
    <rPh sb="1" eb="2">
      <t>オット</t>
    </rPh>
    <rPh sb="8" eb="9">
      <t>サイ</t>
    </rPh>
    <phoneticPr fontId="3"/>
  </si>
  <si>
    <r>
      <t>　</t>
    </r>
    <r>
      <rPr>
        <sz val="10"/>
        <rFont val="ＭＳ Ｐ明朝"/>
        <family val="1"/>
        <charset val="128"/>
      </rPr>
      <t>　　７０～７４</t>
    </r>
    <phoneticPr fontId="3"/>
  </si>
  <si>
    <r>
      <t>　</t>
    </r>
    <r>
      <rPr>
        <sz val="10"/>
        <rFont val="ＭＳ Ｐ明朝"/>
        <family val="1"/>
        <charset val="128"/>
      </rPr>
      <t>　　７５～７９</t>
    </r>
    <phoneticPr fontId="3"/>
  </si>
  <si>
    <r>
      <t>　</t>
    </r>
    <r>
      <rPr>
        <sz val="10"/>
        <rFont val="ＭＳ Ｐ明朝"/>
        <family val="1"/>
        <charset val="128"/>
      </rPr>
      <t>　　８０～８４</t>
    </r>
    <phoneticPr fontId="3"/>
  </si>
  <si>
    <r>
      <t>　</t>
    </r>
    <r>
      <rPr>
        <sz val="10"/>
        <rFont val="ＭＳ Ｐ明朝"/>
        <family val="1"/>
        <charset val="128"/>
      </rPr>
      <t>　　８５歳以上</t>
    </r>
    <rPh sb="5" eb="6">
      <t>サイ</t>
    </rPh>
    <rPh sb="6" eb="8">
      <t>イジョウ</t>
    </rPh>
    <phoneticPr fontId="3"/>
  </si>
  <si>
    <r>
      <t>　　</t>
    </r>
    <r>
      <rPr>
        <sz val="14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３－２１　産業（大分類）、従業上の地位（８区分）、</t>
    </r>
    <rPh sb="8" eb="10">
      <t>サンギョウ</t>
    </rPh>
    <rPh sb="11" eb="14">
      <t>ダイブンルイ</t>
    </rPh>
    <rPh sb="16" eb="18">
      <t>ジュウギョウ</t>
    </rPh>
    <rPh sb="18" eb="19">
      <t>ジョウ</t>
    </rPh>
    <rPh sb="20" eb="22">
      <t>チイ</t>
    </rPh>
    <rPh sb="24" eb="26">
      <t>クブン</t>
    </rPh>
    <phoneticPr fontId="3"/>
  </si>
  <si>
    <r>
      <t xml:space="preserve">        男女別１５歳以上就業者数</t>
    </r>
    <r>
      <rPr>
        <sz val="16"/>
        <color indexed="9"/>
        <rFont val="ＭＳ Ｐ明朝"/>
        <family val="1"/>
        <charset val="128"/>
      </rPr>
      <t>　－続き－</t>
    </r>
    <phoneticPr fontId="3"/>
  </si>
  <si>
    <t>公務(他に分類
されないもの)</t>
    <rPh sb="0" eb="2">
      <t>コウム</t>
    </rPh>
    <rPh sb="3" eb="4">
      <t>ホカ</t>
    </rPh>
    <rPh sb="5" eb="7">
      <t>ブンルイ</t>
    </rPh>
    <phoneticPr fontId="3"/>
  </si>
  <si>
    <t xml:space="preserve">        男女別１５歳以上就業者数　－続き－</t>
    <phoneticPr fontId="3"/>
  </si>
  <si>
    <r>
      <t xml:space="preserve">　 </t>
    </r>
    <r>
      <rPr>
        <sz val="16"/>
        <rFont val="ＭＳ Ｐ明朝"/>
        <family val="1"/>
        <charset val="128"/>
      </rPr>
      <t>３－２２　産業（大分類）、職業（大分類）別及び年齢（５歳階級）、</t>
    </r>
    <r>
      <rPr>
        <sz val="11"/>
        <rFont val="ＭＳ Ｐゴシック"/>
        <family val="3"/>
        <charset val="128"/>
      </rPr>
      <t/>
    </r>
    <rPh sb="7" eb="9">
      <t>サンギョウ</t>
    </rPh>
    <rPh sb="10" eb="13">
      <t>ダイブンルイ</t>
    </rPh>
    <rPh sb="15" eb="17">
      <t>ショクギョウ</t>
    </rPh>
    <rPh sb="18" eb="21">
      <t>ダイブンルイ</t>
    </rPh>
    <rPh sb="22" eb="23">
      <t>ベツ</t>
    </rPh>
    <rPh sb="23" eb="24">
      <t>オヨ</t>
    </rPh>
    <rPh sb="25" eb="27">
      <t>ネンレイ</t>
    </rPh>
    <rPh sb="29" eb="30">
      <t>サイ</t>
    </rPh>
    <rPh sb="30" eb="32">
      <t>カイキュウ</t>
    </rPh>
    <phoneticPr fontId="3"/>
  </si>
  <si>
    <r>
      <t xml:space="preserve">サービス業
</t>
    </r>
    <r>
      <rPr>
        <sz val="9.5"/>
        <rFont val="ＭＳ Ｐ明朝"/>
        <family val="1"/>
        <charset val="128"/>
      </rPr>
      <t>(他に分類さ
れないもの)</t>
    </r>
    <rPh sb="4" eb="5">
      <t>ギョウ</t>
    </rPh>
    <rPh sb="7" eb="8">
      <t>ホカ</t>
    </rPh>
    <phoneticPr fontId="3"/>
  </si>
  <si>
    <t>　１５～１９歳</t>
    <rPh sb="6" eb="7">
      <t>サイ</t>
    </rPh>
    <phoneticPr fontId="3"/>
  </si>
  <si>
    <t>　２０～２４</t>
    <phoneticPr fontId="3"/>
  </si>
  <si>
    <t>　２５～２９</t>
    <phoneticPr fontId="3"/>
  </si>
  <si>
    <t>　３０～３４</t>
    <phoneticPr fontId="3"/>
  </si>
  <si>
    <t>　３５～３９</t>
    <phoneticPr fontId="3"/>
  </si>
  <si>
    <t>　４０～４４</t>
    <phoneticPr fontId="3"/>
  </si>
  <si>
    <t>　４５～４９</t>
    <phoneticPr fontId="3"/>
  </si>
  <si>
    <t>　５０～５４</t>
    <phoneticPr fontId="3"/>
  </si>
  <si>
    <t>　５５～５９</t>
    <phoneticPr fontId="3"/>
  </si>
  <si>
    <t>　６０～６４</t>
    <phoneticPr fontId="3"/>
  </si>
  <si>
    <t>　６５～６９</t>
    <phoneticPr fontId="3"/>
  </si>
  <si>
    <t>　７０～７４</t>
    <phoneticPr fontId="3"/>
  </si>
  <si>
    <t>　７５～７９</t>
    <phoneticPr fontId="3"/>
  </si>
  <si>
    <t>　８０～８４</t>
    <phoneticPr fontId="3"/>
  </si>
  <si>
    <t>３－２３　常住地又は従業地・通学地による年齢（５歳階級）、</t>
    <rPh sb="5" eb="7">
      <t>ジョウジュウ</t>
    </rPh>
    <rPh sb="7" eb="8">
      <t>チ</t>
    </rPh>
    <rPh sb="8" eb="9">
      <t>マタ</t>
    </rPh>
    <rPh sb="10" eb="12">
      <t>ジュウギョウ</t>
    </rPh>
    <rPh sb="12" eb="13">
      <t>チ</t>
    </rPh>
    <rPh sb="14" eb="16">
      <t>ツウガク</t>
    </rPh>
    <rPh sb="16" eb="17">
      <t>チ</t>
    </rPh>
    <rPh sb="20" eb="22">
      <t>ネンレイ</t>
    </rPh>
    <rPh sb="24" eb="25">
      <t>サイ</t>
    </rPh>
    <rPh sb="25" eb="27">
      <t>カイキュウ</t>
    </rPh>
    <phoneticPr fontId="3"/>
  </si>
  <si>
    <t>総　　数
(夜間人口)</t>
    <rPh sb="7" eb="9">
      <t>ヤカン</t>
    </rPh>
    <rPh sb="9" eb="11">
      <t>ジンコウ</t>
    </rPh>
    <phoneticPr fontId="3"/>
  </si>
  <si>
    <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地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に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る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就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数</t>
    </r>
    <rPh sb="0" eb="1">
      <t>ジュウ</t>
    </rPh>
    <rPh sb="2" eb="3">
      <t>ギョウ</t>
    </rPh>
    <rPh sb="4" eb="5">
      <t>チ</t>
    </rPh>
    <rPh sb="12" eb="13">
      <t>ジュ</t>
    </rPh>
    <rPh sb="14" eb="15">
      <t>ギョウ</t>
    </rPh>
    <rPh sb="16" eb="17">
      <t>モノ</t>
    </rPh>
    <rPh sb="18" eb="19">
      <t>カズ</t>
    </rPh>
    <phoneticPr fontId="3"/>
  </si>
  <si>
    <t>　　　　　３－２４　常住地による従業・通学市区町村別</t>
    <rPh sb="10" eb="12">
      <t>ジョウジュウ</t>
    </rPh>
    <rPh sb="12" eb="13">
      <t>チ</t>
    </rPh>
    <rPh sb="16" eb="18">
      <t>ジュウギョウ</t>
    </rPh>
    <rPh sb="19" eb="21">
      <t>ツウガク</t>
    </rPh>
    <rPh sb="21" eb="23">
      <t>シク</t>
    </rPh>
    <rPh sb="23" eb="25">
      <t>チョウソン</t>
    </rPh>
    <rPh sb="25" eb="26">
      <t>ベツ</t>
    </rPh>
    <phoneticPr fontId="3"/>
  </si>
  <si>
    <t>（各年１０月１日現在）</t>
    <rPh sb="1" eb="3">
      <t>カクネン</t>
    </rPh>
    <rPh sb="5" eb="6">
      <t>ツキ</t>
    </rPh>
    <rPh sb="7" eb="8">
      <t>ニチ</t>
    </rPh>
    <rPh sb="8" eb="10">
      <t>ゲンザイ</t>
    </rPh>
    <phoneticPr fontId="3"/>
  </si>
  <si>
    <t>平 成  ２２  年</t>
    <rPh sb="0" eb="1">
      <t>ヒラ</t>
    </rPh>
    <rPh sb="2" eb="3">
      <t>シゲル</t>
    </rPh>
    <rPh sb="9" eb="10">
      <t>ネン</t>
    </rPh>
    <phoneticPr fontId="3"/>
  </si>
  <si>
    <r>
      <t>　　　　　</t>
    </r>
    <r>
      <rPr>
        <sz val="16"/>
        <color indexed="9"/>
        <rFont val="ＭＳ Ｐ明朝"/>
        <family val="1"/>
        <charset val="128"/>
      </rPr>
      <t>２　－２４</t>
    </r>
    <r>
      <rPr>
        <sz val="16"/>
        <rFont val="ＭＳ Ｐ明朝"/>
        <family val="1"/>
        <charset val="128"/>
      </rPr>
      <t>　１５歳以上就業者数及び通学者数</t>
    </r>
    <rPh sb="13" eb="14">
      <t>サイ</t>
    </rPh>
    <rPh sb="14" eb="16">
      <t>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3"/>
  </si>
  <si>
    <r>
      <t>本市に常住する
就業者・通学者</t>
    </r>
    <r>
      <rPr>
        <sz val="10"/>
        <color indexed="9"/>
        <rFont val="ＭＳ Ｐ明朝"/>
        <family val="1"/>
        <charset val="128"/>
      </rPr>
      <t>１</t>
    </r>
    <rPh sb="8" eb="11">
      <t>シュウギョウシャ</t>
    </rPh>
    <rPh sb="12" eb="15">
      <t>ツウガクシャ</t>
    </rPh>
    <phoneticPr fontId="3"/>
  </si>
  <si>
    <r>
      <t>他市区町村で
従業・通学</t>
    </r>
    <r>
      <rPr>
        <sz val="10"/>
        <color indexed="9"/>
        <rFont val="ＭＳ Ｐ明朝"/>
        <family val="1"/>
        <charset val="128"/>
      </rPr>
      <t>１</t>
    </r>
    <rPh sb="7" eb="9">
      <t>ジュウギョウ</t>
    </rPh>
    <rPh sb="10" eb="12">
      <t>ツウガク</t>
    </rPh>
    <phoneticPr fontId="3"/>
  </si>
  <si>
    <t>　　　　　３－２５　従業地・通学地による常住市区町村別</t>
    <rPh sb="10" eb="12">
      <t>ジュウギョウ</t>
    </rPh>
    <rPh sb="12" eb="13">
      <t>チ</t>
    </rPh>
    <rPh sb="14" eb="16">
      <t>ツウガク</t>
    </rPh>
    <rPh sb="16" eb="17">
      <t>チ</t>
    </rPh>
    <rPh sb="20" eb="22">
      <t>ジョウジュウ</t>
    </rPh>
    <rPh sb="22" eb="24">
      <t>シク</t>
    </rPh>
    <rPh sb="24" eb="26">
      <t>チョウソン</t>
    </rPh>
    <rPh sb="26" eb="27">
      <t>ベツ</t>
    </rPh>
    <phoneticPr fontId="3"/>
  </si>
  <si>
    <r>
      <t>　　　　　</t>
    </r>
    <r>
      <rPr>
        <sz val="16"/>
        <color indexed="9"/>
        <rFont val="ＭＳ Ｐ明朝"/>
        <family val="1"/>
        <charset val="128"/>
      </rPr>
      <t>２－２　５</t>
    </r>
    <r>
      <rPr>
        <sz val="16"/>
        <rFont val="ＭＳ Ｐ明朝"/>
        <family val="1"/>
        <charset val="128"/>
      </rPr>
      <t>　１５歳以上就業者数及び通学者数</t>
    </r>
    <rPh sb="13" eb="14">
      <t>サイ</t>
    </rPh>
    <rPh sb="14" eb="16">
      <t>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3"/>
  </si>
  <si>
    <t>　　３－２６　常住地又は従業地による産業別１５歳以上就業者数</t>
    <rPh sb="7" eb="9">
      <t>ジョウジュウ</t>
    </rPh>
    <rPh sb="9" eb="10">
      <t>チ</t>
    </rPh>
    <rPh sb="10" eb="11">
      <t>マタ</t>
    </rPh>
    <rPh sb="12" eb="14">
      <t>ジュウギョウ</t>
    </rPh>
    <rPh sb="14" eb="15">
      <t>チ</t>
    </rPh>
    <rPh sb="18" eb="20">
      <t>サンギョウ</t>
    </rPh>
    <rPh sb="20" eb="21">
      <t>ベツ</t>
    </rPh>
    <rPh sb="23" eb="26">
      <t>サイイジョウ</t>
    </rPh>
    <rPh sb="26" eb="29">
      <t>シュウギョウシャ</t>
    </rPh>
    <rPh sb="29" eb="30">
      <t>スウ</t>
    </rPh>
    <phoneticPr fontId="3"/>
  </si>
  <si>
    <r>
      <t>市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で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phoneticPr fontId="3"/>
  </si>
  <si>
    <r>
      <t>市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外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で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Ph sb="2" eb="3">
      <t>ソト</t>
    </rPh>
    <phoneticPr fontId="3"/>
  </si>
  <si>
    <t>　　　 ３－２７　世帯の経済構成（１２区分）別一般世帯数、</t>
    <rPh sb="9" eb="11">
      <t>セタイ</t>
    </rPh>
    <rPh sb="12" eb="14">
      <t>ケイザイ</t>
    </rPh>
    <rPh sb="14" eb="16">
      <t>コウセイ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3"/>
  </si>
  <si>
    <r>
      <t xml:space="preserve">　　　 </t>
    </r>
    <r>
      <rPr>
        <sz val="16"/>
        <color indexed="9"/>
        <rFont val="ＭＳ Ｐ明朝"/>
        <family val="1"/>
        <charset val="128"/>
      </rPr>
      <t>２－２７</t>
    </r>
    <r>
      <rPr>
        <sz val="16"/>
        <rFont val="ＭＳ Ｐ明朝"/>
        <family val="1"/>
        <charset val="128"/>
      </rPr>
      <t>　一般世帯人員及び就業者数</t>
    </r>
    <rPh sb="9" eb="11">
      <t>イッパン</t>
    </rPh>
    <rPh sb="11" eb="13">
      <t>セタイ</t>
    </rPh>
    <rPh sb="13" eb="15">
      <t>ジンイン</t>
    </rPh>
    <rPh sb="15" eb="16">
      <t>オヨ</t>
    </rPh>
    <rPh sb="17" eb="20">
      <t>シュウギョウシャ</t>
    </rPh>
    <rPh sb="20" eb="21">
      <t>スウ</t>
    </rPh>
    <phoneticPr fontId="3"/>
  </si>
  <si>
    <r>
      <t>世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帯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の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構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１２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区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分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</t>
    </r>
    <rPh sb="0" eb="1">
      <t>ヨ</t>
    </rPh>
    <rPh sb="2" eb="3">
      <t>オビ</t>
    </rPh>
    <rPh sb="6" eb="7">
      <t>ヘ</t>
    </rPh>
    <rPh sb="8" eb="9">
      <t>スミ</t>
    </rPh>
    <rPh sb="10" eb="11">
      <t>ガマエ</t>
    </rPh>
    <rPh sb="12" eb="13">
      <t>シゲル</t>
    </rPh>
    <rPh sb="19" eb="20">
      <t>ク</t>
    </rPh>
    <rPh sb="21" eb="22">
      <t>ブン</t>
    </rPh>
    <phoneticPr fontId="3"/>
  </si>
  <si>
    <r>
      <t xml:space="preserve">１世帯当たり
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人　　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員</t>
    </r>
    <rPh sb="1" eb="3">
      <t>セタイ</t>
    </rPh>
    <rPh sb="3" eb="4">
      <t>ア</t>
    </rPh>
    <rPh sb="8" eb="9">
      <t>ヒト</t>
    </rPh>
    <rPh sb="13" eb="14">
      <t>イン</t>
    </rPh>
    <phoneticPr fontId="3"/>
  </si>
  <si>
    <t>　　 ３－２８　都市計画の地域区分（４７区分）、男女別人口並び</t>
    <rPh sb="8" eb="10">
      <t>トシ</t>
    </rPh>
    <rPh sb="10" eb="12">
      <t>ケイカク</t>
    </rPh>
    <rPh sb="13" eb="15">
      <t>チイキ</t>
    </rPh>
    <rPh sb="15" eb="17">
      <t>クブン</t>
    </rPh>
    <rPh sb="20" eb="22">
      <t>クブン</t>
    </rPh>
    <rPh sb="24" eb="26">
      <t>ダンジョ</t>
    </rPh>
    <rPh sb="26" eb="27">
      <t>ベツ</t>
    </rPh>
    <rPh sb="27" eb="29">
      <t>ジンコウ</t>
    </rPh>
    <rPh sb="29" eb="30">
      <t>ナラ</t>
    </rPh>
    <phoneticPr fontId="3"/>
  </si>
  <si>
    <t>（注）　１）  用途地域未設定の地域を含む。</t>
    <rPh sb="1" eb="2">
      <t>チュウ</t>
    </rPh>
    <rPh sb="8" eb="10">
      <t>ヨウト</t>
    </rPh>
    <rPh sb="10" eb="12">
      <t>チイキ</t>
    </rPh>
    <rPh sb="12" eb="15">
      <t>ミセッテイ</t>
    </rPh>
    <rPh sb="16" eb="18">
      <t>チイキ</t>
    </rPh>
    <rPh sb="19" eb="20">
      <t>フク</t>
    </rPh>
    <phoneticPr fontId="3"/>
  </si>
  <si>
    <r>
      <t xml:space="preserve">　　  </t>
    </r>
    <r>
      <rPr>
        <sz val="16"/>
        <color indexed="9"/>
        <rFont val="ＭＳ Ｐ明朝"/>
        <family val="1"/>
        <charset val="128"/>
      </rPr>
      <t>２－２８</t>
    </r>
    <r>
      <rPr>
        <sz val="16"/>
        <rFont val="ＭＳ Ｐ明朝"/>
        <family val="1"/>
        <charset val="128"/>
      </rPr>
      <t>　に世帯の種類（２区分）別世帯数及び世帯人員</t>
    </r>
    <rPh sb="10" eb="12">
      <t>セタイ</t>
    </rPh>
    <rPh sb="13" eb="15">
      <t>シュルイ</t>
    </rPh>
    <rPh sb="17" eb="19">
      <t>クブン</t>
    </rPh>
    <rPh sb="20" eb="21">
      <t>ベツ</t>
    </rPh>
    <rPh sb="21" eb="24">
      <t>セタイスウ</t>
    </rPh>
    <rPh sb="24" eb="25">
      <t>オヨ</t>
    </rPh>
    <rPh sb="26" eb="28">
      <t>セタイ</t>
    </rPh>
    <rPh sb="28" eb="30">
      <t>ジンイン</t>
    </rPh>
    <phoneticPr fontId="3"/>
  </si>
  <si>
    <r>
      <t>１５</t>
    </r>
    <r>
      <rPr>
        <sz val="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歳
未 満</t>
    </r>
    <rPh sb="3" eb="4">
      <t>サイ</t>
    </rPh>
    <rPh sb="5" eb="6">
      <t>ミ</t>
    </rPh>
    <rPh sb="7" eb="8">
      <t>マン</t>
    </rPh>
    <phoneticPr fontId="3"/>
  </si>
  <si>
    <r>
      <t>６５</t>
    </r>
    <r>
      <rPr>
        <sz val="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歳
以 上</t>
    </r>
    <rPh sb="3" eb="4">
      <t>サイ</t>
    </rPh>
    <rPh sb="5" eb="6">
      <t>イ</t>
    </rPh>
    <rPh sb="7" eb="8">
      <t>ウエ</t>
    </rPh>
    <phoneticPr fontId="3"/>
  </si>
  <si>
    <r>
      <t>市街化区域</t>
    </r>
    <r>
      <rPr>
        <sz val="10"/>
        <color indexed="9"/>
        <rFont val="ＭＳ Ｐ明朝"/>
        <family val="1"/>
        <charset val="128"/>
      </rPr>
      <t>１</t>
    </r>
    <rPh sb="0" eb="3">
      <t>シガイカ</t>
    </rPh>
    <rPh sb="3" eb="5">
      <t>クイキ</t>
    </rPh>
    <phoneticPr fontId="3"/>
  </si>
  <si>
    <r>
      <t>　　 ※</t>
    </r>
    <r>
      <rPr>
        <sz val="7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非線引きの区域、都市計画区域以外の区域の２つは本市にはないため省略してある。</t>
    </r>
    <rPh sb="5" eb="6">
      <t>ヒ</t>
    </rPh>
    <rPh sb="6" eb="8">
      <t>センビ</t>
    </rPh>
    <rPh sb="10" eb="12">
      <t>クイキ</t>
    </rPh>
    <rPh sb="13" eb="15">
      <t>トシ</t>
    </rPh>
    <rPh sb="15" eb="17">
      <t>ケイカク</t>
    </rPh>
    <rPh sb="17" eb="19">
      <t>クイキ</t>
    </rPh>
    <rPh sb="19" eb="21">
      <t>イガイ</t>
    </rPh>
    <rPh sb="22" eb="24">
      <t>クイキ</t>
    </rPh>
    <phoneticPr fontId="3"/>
  </si>
  <si>
    <t>３－２９　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カズ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3"/>
  </si>
  <si>
    <t>　　世帯人員が　 １ 　人</t>
    <rPh sb="2" eb="4">
      <t>セタイ</t>
    </rPh>
    <rPh sb="4" eb="6">
      <t>ジンイン</t>
    </rPh>
    <rPh sb="12" eb="13">
      <t>ニン</t>
    </rPh>
    <phoneticPr fontId="3"/>
  </si>
  <si>
    <r>
      <t xml:space="preserve">  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 xml:space="preserve">０ ～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４歳</t>
    </r>
    <rPh sb="10" eb="11">
      <t>サイ</t>
    </rPh>
    <phoneticPr fontId="3"/>
  </si>
  <si>
    <r>
      <t xml:space="preserve">  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 xml:space="preserve">５ ～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９歳</t>
    </r>
    <rPh sb="10" eb="11">
      <t>サイ</t>
    </rPh>
    <phoneticPr fontId="3"/>
  </si>
  <si>
    <r>
      <t xml:space="preserve"> 令和 </t>
    </r>
    <r>
      <rPr>
        <sz val="10"/>
        <color indexed="8"/>
        <rFont val="ＭＳ Ｐゴシック"/>
        <family val="3"/>
        <charset val="128"/>
      </rPr>
      <t xml:space="preserve">２ </t>
    </r>
    <r>
      <rPr>
        <sz val="9"/>
        <color indexed="8"/>
        <rFont val="ＭＳ Ｐゴシック"/>
        <family val="3"/>
        <charset val="128"/>
      </rPr>
      <t>年</t>
    </r>
    <rPh sb="1" eb="3">
      <t>レイワ</t>
    </rPh>
    <rPh sb="6" eb="7">
      <t>ネン</t>
    </rPh>
    <phoneticPr fontId="3"/>
  </si>
  <si>
    <t>他市区町村で従業・通学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</si>
  <si>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（注）平成２２・２７・令和２年は従業地・通学地「不詳」を含む。</t>
    <rPh sb="1" eb="2">
      <t>チュウ</t>
    </rPh>
    <rPh sb="3" eb="5">
      <t>ヘイセイ</t>
    </rPh>
    <rPh sb="11" eb="13">
      <t>レイワ</t>
    </rPh>
    <rPh sb="14" eb="15">
      <t>ネン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</si>
  <si>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他県から</t>
    <rPh sb="0" eb="1">
      <t>タ</t>
    </rPh>
    <rPh sb="1" eb="2">
      <t>ケン</t>
    </rPh>
    <phoneticPr fontId="21"/>
  </si>
  <si>
    <t>（注）１）平成２２・２７・令和２年は従業地・通学地「不詳」を含む。</t>
    <rPh sb="1" eb="2">
      <t>チュウ</t>
    </rPh>
    <rPh sb="5" eb="7">
      <t>ヘイセイ</t>
    </rPh>
    <rPh sb="13" eb="15">
      <t>レイワ</t>
    </rPh>
    <rPh sb="16" eb="17">
      <t>ネン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3"/>
  </si>
  <si>
    <r>
      <t>（注）</t>
    </r>
    <r>
      <rPr>
        <sz val="10"/>
        <rFont val="ＭＳ Ｐ明朝"/>
        <family val="1"/>
        <charset val="128"/>
      </rPr>
      <t>２）平成２２・２７・令和２年は他市区町村に従業・通学で、従業地・通学地「不詳」を含む。</t>
    </r>
    <rPh sb="1" eb="2">
      <t>チュウ</t>
    </rPh>
    <rPh sb="5" eb="7">
      <t>ヘイセイ</t>
    </rPh>
    <rPh sb="13" eb="15">
      <t>レイワ</t>
    </rPh>
    <rPh sb="16" eb="17">
      <t>ネン</t>
    </rPh>
    <rPh sb="18" eb="19">
      <t>タ</t>
    </rPh>
    <rPh sb="19" eb="21">
      <t>シク</t>
    </rPh>
    <rPh sb="21" eb="23">
      <t>チョウソン</t>
    </rPh>
    <rPh sb="24" eb="26">
      <t>ジュウギョウ</t>
    </rPh>
    <rPh sb="27" eb="29">
      <t>ツウガク</t>
    </rPh>
    <rPh sb="31" eb="33">
      <t>ジュウギョウ</t>
    </rPh>
    <rPh sb="33" eb="34">
      <t>チ</t>
    </rPh>
    <rPh sb="35" eb="37">
      <t>ツウガク</t>
    </rPh>
    <rPh sb="37" eb="38">
      <t>チ</t>
    </rPh>
    <rPh sb="39" eb="41">
      <t>フショウ</t>
    </rPh>
    <rPh sb="43" eb="44">
      <t>フク</t>
    </rPh>
    <phoneticPr fontId="3"/>
  </si>
  <si>
    <t>男女別人口及び就業者数</t>
    <rPh sb="0" eb="2">
      <t>ダンジョ</t>
    </rPh>
    <rPh sb="2" eb="3">
      <t>ベツ</t>
    </rPh>
    <rPh sb="3" eb="5">
      <t>ジンコウ</t>
    </rPh>
    <rPh sb="5" eb="6">
      <t>オヨ</t>
    </rPh>
    <rPh sb="7" eb="9">
      <t>シュウギョウ</t>
    </rPh>
    <rPh sb="9" eb="10">
      <t>シャ</t>
    </rPh>
    <rPh sb="10" eb="11">
      <t>スウ</t>
    </rPh>
    <phoneticPr fontId="3"/>
  </si>
  <si>
    <t>平成２７年</t>
    <rPh sb="0" eb="2">
      <t>ヘイセイ</t>
    </rPh>
    <rPh sb="4" eb="5">
      <t>ネン</t>
    </rPh>
    <phoneticPr fontId="3"/>
  </si>
  <si>
    <r>
      <t>（注）</t>
    </r>
    <r>
      <rPr>
        <sz val="10"/>
        <rFont val="ＭＳ Ｐ明朝"/>
        <family val="1"/>
        <charset val="128"/>
      </rPr>
      <t>２）５歳未満については、出生後にふだん住んでいた場所による。</t>
    </r>
    <phoneticPr fontId="3"/>
  </si>
  <si>
    <t>資料：総務省統計局「国勢調査報告」　　　（注） １）総数は従業上の地位「不詳」を含む。</t>
  </si>
  <si>
    <t>資料：総務省統計局「国勢調査報告」</t>
    <phoneticPr fontId="3"/>
  </si>
  <si>
    <t>（注）１）世帯の家族類型「不詳」を含む。２）夫の親か妻の親か特定できない場合を含む。</t>
    <rPh sb="1" eb="2">
      <t>チュウ</t>
    </rPh>
    <rPh sb="5" eb="7">
      <t>セタイ</t>
    </rPh>
    <rPh sb="8" eb="10">
      <t>カゾク</t>
    </rPh>
    <rPh sb="10" eb="11">
      <t>ルイ</t>
    </rPh>
    <rPh sb="11" eb="12">
      <t>ガタ</t>
    </rPh>
    <rPh sb="13" eb="15">
      <t>フショウ</t>
    </rPh>
    <rPh sb="17" eb="18">
      <t>フク</t>
    </rPh>
    <phoneticPr fontId="3"/>
  </si>
  <si>
    <t>　　　※各世帯の数及び世帯の人員は、各世帯又は世帯人員の各総数の内数。</t>
    <rPh sb="4" eb="7">
      <t>カクセタイ</t>
    </rPh>
    <rPh sb="8" eb="9">
      <t>スウ</t>
    </rPh>
    <rPh sb="9" eb="10">
      <t>オヨ</t>
    </rPh>
    <rPh sb="11" eb="13">
      <t>セタイ</t>
    </rPh>
    <rPh sb="14" eb="16">
      <t>ジンイン</t>
    </rPh>
    <rPh sb="18" eb="21">
      <t>カクセタイ</t>
    </rPh>
    <rPh sb="21" eb="22">
      <t>マタ</t>
    </rPh>
    <rPh sb="23" eb="25">
      <t>セタイ</t>
    </rPh>
    <rPh sb="25" eb="27">
      <t>ジンイン</t>
    </rPh>
    <rPh sb="28" eb="29">
      <t>カク</t>
    </rPh>
    <rPh sb="29" eb="31">
      <t>ソウスウ</t>
    </rPh>
    <rPh sb="32" eb="34">
      <t>ウチスウ</t>
    </rPh>
    <phoneticPr fontId="3"/>
  </si>
  <si>
    <t>６歳未満の世帯員のいる世帯の数※</t>
    <rPh sb="1" eb="2">
      <t>サイ</t>
    </rPh>
    <rPh sb="2" eb="4">
      <t>ミマン</t>
    </rPh>
    <rPh sb="5" eb="8">
      <t>セタイイン</t>
    </rPh>
    <rPh sb="11" eb="13">
      <t>セタイ</t>
    </rPh>
    <rPh sb="14" eb="15">
      <t>カズ</t>
    </rPh>
    <phoneticPr fontId="3"/>
  </si>
  <si>
    <t>６歳未満の世帯員のいる世帯の人員※</t>
    <rPh sb="1" eb="2">
      <t>サイ</t>
    </rPh>
    <rPh sb="2" eb="4">
      <t>ミマン</t>
    </rPh>
    <rPh sb="5" eb="8">
      <t>セタイイン</t>
    </rPh>
    <rPh sb="11" eb="13">
      <t>セタイ</t>
    </rPh>
    <rPh sb="14" eb="16">
      <t>ジンイン</t>
    </rPh>
    <phoneticPr fontId="3"/>
  </si>
  <si>
    <t>１２歳未満の世帯員のいる世帯の数※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</si>
  <si>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１２歳未満の世帯員のいる世帯の人員※</t>
    <rPh sb="15" eb="17">
      <t>ジンイン</t>
    </rPh>
    <phoneticPr fontId="3"/>
  </si>
  <si>
    <t>１５歳未満の世帯員のいる世帯の数※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</si>
  <si>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１５歳未満の世帯員のいる世帯の人員※</t>
    <rPh sb="15" eb="17">
      <t>ジンイン</t>
    </rPh>
    <phoneticPr fontId="3"/>
  </si>
  <si>
    <t>１８歳未満の世帯員のいる世帯の数※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</si>
  <si>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１８歳未満の世帯員のいる世帯の人員※</t>
    <rPh sb="15" eb="17">
      <t>ジンイン</t>
    </rPh>
    <phoneticPr fontId="3"/>
  </si>
  <si>
    <t>２０歳未満の世帯員のいる世帯の数※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</si>
  <si>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２０歳未満の世帯員のいる世帯の人員※</t>
    <rPh sb="15" eb="17">
      <t>ジンイン</t>
    </rPh>
    <phoneticPr fontId="3"/>
  </si>
  <si>
    <t>　　　　〃　　　 　　２ 　人</t>
    <rPh sb="14" eb="15">
      <t>ニン</t>
    </rPh>
    <phoneticPr fontId="3"/>
  </si>
  <si>
    <t>　　　　〃　　　　　 ３ 　人</t>
    <rPh sb="14" eb="15">
      <t>ニン</t>
    </rPh>
    <phoneticPr fontId="3"/>
  </si>
  <si>
    <t>　　　　〃　　　 　　４ 　人</t>
    <rPh sb="14" eb="15">
      <t>ニン</t>
    </rPh>
    <phoneticPr fontId="3"/>
  </si>
  <si>
    <t>　　　　〃　　　　　 ５ 　人</t>
    <rPh sb="14" eb="15">
      <t>ニン</t>
    </rPh>
    <phoneticPr fontId="3"/>
  </si>
  <si>
    <t>　　　　〃　　　　　１０人以上</t>
    <rPh sb="12" eb="13">
      <t>ニン</t>
    </rPh>
    <rPh sb="13" eb="15">
      <t>イジョウ</t>
    </rPh>
    <phoneticPr fontId="3"/>
  </si>
  <si>
    <t>　　　　〃　　　　　 ９ 　人</t>
    <rPh sb="14" eb="15">
      <t>ニン</t>
    </rPh>
    <phoneticPr fontId="3"/>
  </si>
  <si>
    <t>　　　　〃　　　　　 ８ 　人</t>
    <rPh sb="14" eb="15">
      <t>ニン</t>
    </rPh>
    <phoneticPr fontId="3"/>
  </si>
  <si>
    <t>　　　　〃　　　　　 ６ 　人</t>
    <rPh sb="14" eb="15">
      <t>ニン</t>
    </rPh>
    <phoneticPr fontId="3"/>
  </si>
  <si>
    <t>　　　　〃　　　　　 ７ 　人</t>
    <rPh sb="14" eb="15">
      <t>ニン</t>
    </rPh>
    <phoneticPr fontId="3"/>
  </si>
  <si>
    <t xml:space="preserve">        １７</t>
    <phoneticPr fontId="3"/>
  </si>
  <si>
    <t xml:space="preserve">        ２２</t>
    <phoneticPr fontId="3"/>
  </si>
  <si>
    <t xml:space="preserve">        ２７</t>
    <phoneticPr fontId="3"/>
  </si>
  <si>
    <t>令和　元 　年</t>
    <rPh sb="0" eb="2">
      <t>レイワ</t>
    </rPh>
    <rPh sb="3" eb="4">
      <t>モト</t>
    </rPh>
    <rPh sb="6" eb="7">
      <t>トシ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</si>
  <si>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月</t>
    </r>
    <rPh sb="11" eb="12">
      <t>ネン</t>
    </rPh>
    <rPh sb="13" eb="14">
      <t>ツキ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</si>
  <si>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</si>
  <si>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</si>
  <si>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　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</si>
  <si>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５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</si>
  <si>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６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</si>
  <si>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７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</si>
  <si>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８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</si>
  <si>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９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</si>
  <si>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１０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</si>
  <si>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r>
      <t xml:space="preserve">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１１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</si>
  <si>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r>
      <t xml:space="preserve">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１２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</si>
  <si>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t>　　   　〃</t>
    <phoneticPr fontId="3"/>
  </si>
  <si>
    <t xml:space="preserve"> 　   　 ４</t>
    <phoneticPr fontId="3"/>
  </si>
  <si>
    <t xml:space="preserve">  ２</t>
  </si>
  <si>
    <t xml:space="preserve">  ３</t>
  </si>
  <si>
    <t xml:space="preserve">  ４</t>
  </si>
  <si>
    <t xml:space="preserve">  ５</t>
    <phoneticPr fontId="3"/>
  </si>
  <si>
    <t xml:space="preserve">          ５年１月</t>
    <rPh sb="11" eb="12">
      <t>ネン</t>
    </rPh>
    <rPh sb="13" eb="14">
      <t>ツキ</t>
    </rPh>
    <phoneticPr fontId="3"/>
  </si>
  <si>
    <t>（令和６年４月１日現在）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</si>
  <si>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 xml:space="preserve"> ４ </t>
  </si>
  <si>
    <t xml:space="preserve"> ５ </t>
  </si>
  <si>
    <t xml:space="preserve"> ６</t>
    <phoneticPr fontId="3"/>
  </si>
  <si>
    <t>　　　　  ２</t>
  </si>
  <si>
    <t xml:space="preserve">           ３</t>
  </si>
  <si>
    <t xml:space="preserve">           ４</t>
  </si>
  <si>
    <t xml:space="preserve">           ５</t>
    <phoneticPr fontId="3"/>
  </si>
  <si>
    <t xml:space="preserve"> 　   　 ５</t>
    <phoneticPr fontId="3"/>
  </si>
  <si>
    <t>×</t>
    <phoneticPr fontId="3"/>
  </si>
  <si>
    <r>
      <t xml:space="preserve"> （注）</t>
    </r>
    <r>
      <rPr>
        <sz val="10"/>
        <rFont val="ＭＳ 明朝"/>
        <family val="1"/>
        <charset val="128"/>
      </rPr>
      <t>人口集中地区とは、人口密度の高い国勢調査調査区（原則として１平方キロメートル当たり約</t>
    </r>
    <r>
      <rPr>
        <sz val="10"/>
        <rFont val="ＭＳ Ｐ明朝"/>
        <family val="1"/>
        <charset val="128"/>
      </rPr>
      <t>4,000</t>
    </r>
    <rPh sb="2" eb="3">
      <t>チュウ</t>
    </rPh>
    <rPh sb="4" eb="6">
      <t>ジンコウ</t>
    </rPh>
    <rPh sb="6" eb="8">
      <t>シュウチュウ</t>
    </rPh>
    <rPh sb="8" eb="10">
      <t>チク</t>
    </rPh>
    <rPh sb="13" eb="15">
      <t>ジンコウ</t>
    </rPh>
    <rPh sb="15" eb="17">
      <t>ミツド</t>
    </rPh>
    <rPh sb="18" eb="19">
      <t>タカ</t>
    </rPh>
    <rPh sb="20" eb="22">
      <t>コクセイ</t>
    </rPh>
    <rPh sb="22" eb="24">
      <t>チョウサ</t>
    </rPh>
    <rPh sb="24" eb="27">
      <t>チョウサク</t>
    </rPh>
    <rPh sb="28" eb="30">
      <t>ゲンソク</t>
    </rPh>
    <rPh sb="34" eb="36">
      <t>ヘイホウ</t>
    </rPh>
    <rPh sb="42" eb="43">
      <t>ア</t>
    </rPh>
    <rPh sb="45" eb="46">
      <t>ヤク</t>
    </rPh>
    <phoneticPr fontId="3"/>
  </si>
  <si>
    <r>
      <t xml:space="preserve">        人</t>
    </r>
    <r>
      <rPr>
        <sz val="10"/>
        <rFont val="ＭＳ 明朝"/>
        <family val="1"/>
        <charset val="128"/>
      </rPr>
      <t>以上）が互いに隣接して、その人口が</t>
    </r>
    <r>
      <rPr>
        <sz val="10"/>
        <rFont val="ＭＳ Ｐ明朝"/>
        <family val="1"/>
        <charset val="128"/>
      </rPr>
      <t>5,000</t>
    </r>
    <r>
      <rPr>
        <sz val="10"/>
        <rFont val="ＭＳ 明朝"/>
        <family val="1"/>
        <charset val="128"/>
      </rPr>
      <t>人以上となる地域である。</t>
    </r>
    <rPh sb="8" eb="9">
      <t>ニン</t>
    </rPh>
    <rPh sb="9" eb="11">
      <t>イジョウ</t>
    </rPh>
    <rPh sb="13" eb="14">
      <t>タガ</t>
    </rPh>
    <rPh sb="16" eb="18">
      <t>リンセツ</t>
    </rPh>
    <rPh sb="23" eb="25">
      <t>ジンコウ</t>
    </rPh>
    <rPh sb="31" eb="32">
      <t>ニン</t>
    </rPh>
    <rPh sb="32" eb="34">
      <t>イジョウ</t>
    </rPh>
    <rPh sb="37" eb="39">
      <t>チイキ</t>
    </rPh>
    <phoneticPr fontId="3"/>
  </si>
  <si>
    <t>35～39</t>
    <phoneticPr fontId="20"/>
  </si>
  <si>
    <t>40～44</t>
    <phoneticPr fontId="20"/>
  </si>
  <si>
    <t>45～49</t>
    <phoneticPr fontId="20"/>
  </si>
  <si>
    <t>50～54</t>
    <phoneticPr fontId="20"/>
  </si>
  <si>
    <t>55～59</t>
    <phoneticPr fontId="20"/>
  </si>
  <si>
    <t>60～64</t>
    <phoneticPr fontId="20"/>
  </si>
  <si>
    <t>65～69</t>
    <phoneticPr fontId="20"/>
  </si>
  <si>
    <t>70～74</t>
    <phoneticPr fontId="20"/>
  </si>
  <si>
    <t>75～79</t>
    <phoneticPr fontId="20"/>
  </si>
  <si>
    <t>80～84</t>
    <phoneticPr fontId="20"/>
  </si>
  <si>
    <t>農　業     ・     
林　業</t>
    <rPh sb="0" eb="1">
      <t>ノウ</t>
    </rPh>
    <rPh sb="2" eb="3">
      <t>ギョウ</t>
    </rPh>
    <phoneticPr fontId="3"/>
  </si>
  <si>
    <t>６５歳以上の単身者の世帯</t>
    <rPh sb="2" eb="3">
      <t>サイ</t>
    </rPh>
    <rPh sb="3" eb="5">
      <t>イジョウ</t>
    </rPh>
    <rPh sb="6" eb="9">
      <t>タンシンシャ</t>
    </rPh>
    <rPh sb="10" eb="12">
      <t>セタイ</t>
    </rPh>
    <phoneticPr fontId="3"/>
  </si>
  <si>
    <t>鉱業・
採石業・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</si>
  <si>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学術研究・
専門技術
サービス業</t>
    <rPh sb="0" eb="2">
      <t>ガクジュツ</t>
    </rPh>
    <rPh sb="2" eb="4">
      <t>ケンキュウ</t>
    </rPh>
    <rPh sb="6" eb="8">
      <t>センモン</t>
    </rPh>
    <rPh sb="8" eb="10">
      <t>ギジュツ</t>
    </rPh>
    <rPh sb="15" eb="16">
      <t>ギョウ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</si>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</sst>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.00_ "/>
    <numFmt numFmtId="178" formatCode="#,##0;&quot;△ &quot;#,##0"/>
    <numFmt numFmtId="179" formatCode="#,##0_ ;&quot;△ &quot;#,##0_ ;&quot;- &quot;"/>
    <numFmt numFmtId="180" formatCode="#,##0_ ;\-#,##0_ ;&quot;- &quot;"/>
    <numFmt numFmtId="181" formatCode="#,##0.0_ "/>
    <numFmt numFmtId="182" formatCode="\ ###,###,##0;&quot;-&quot;###,###,##0"/>
    <numFmt numFmtId="183" formatCode="#,##0;&quot;△ &quot;#,##0;&quot;-&quot;"/>
    <numFmt numFmtId="184" formatCode="#,##0;\-#,##0;&quot;-&quot;"/>
    <numFmt numFmtId="185" formatCode="#,##0_ ;\-#,##0_ ;&quot;… &quot;"/>
    <numFmt numFmtId="186" formatCode="0.00_);[Red]\(0.00\)"/>
  </numFmts>
  <fonts count="6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9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3"/>
      <name val="ＭＳ 明朝"/>
      <family val="1"/>
      <charset val="128"/>
    </font>
    <font>
      <sz val="3.5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5"/>
      <name val="ＭＳ Ｐ明朝"/>
      <family val="1"/>
      <charset val="128"/>
    </font>
    <font>
      <sz val="5.5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4.5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3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b/>
      <sz val="1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2" fillId="0" borderId="0"/>
    <xf numFmtId="0" fontId="4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78">
    <xf numFmtId="0" fontId="0" fillId="0" borderId="0" xfId="0"/>
    <xf numFmtId="0" fontId="5" fillId="0" borderId="0" xfId="0" applyFont="1" applyBorder="1" applyAlignment="1">
      <alignment vertical="center"/>
    </xf>
    <xf numFmtId="49" fontId="6" fillId="24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vertical="center"/>
    </xf>
    <xf numFmtId="181" fontId="5" fillId="0" borderId="14" xfId="0" applyNumberFormat="1" applyFont="1" applyBorder="1" applyAlignment="1">
      <alignment vertical="center"/>
    </xf>
    <xf numFmtId="182" fontId="15" fillId="0" borderId="17" xfId="42" applyNumberFormat="1" applyFont="1" applyFill="1" applyBorder="1" applyAlignment="1">
      <alignment horizontal="center" vertical="center"/>
    </xf>
    <xf numFmtId="49" fontId="15" fillId="0" borderId="18" xfId="42" applyNumberFormat="1" applyFont="1" applyFill="1" applyBorder="1" applyAlignment="1">
      <alignment horizontal="center" vertical="center"/>
    </xf>
    <xf numFmtId="182" fontId="15" fillId="0" borderId="16" xfId="42" applyNumberFormat="1" applyFont="1" applyFill="1" applyBorder="1" applyAlignment="1">
      <alignment horizontal="center" vertical="center"/>
    </xf>
    <xf numFmtId="180" fontId="15" fillId="0" borderId="12" xfId="42" quotePrefix="1" applyNumberFormat="1" applyFont="1" applyFill="1" applyBorder="1" applyAlignment="1">
      <alignment vertical="center"/>
    </xf>
    <xf numFmtId="180" fontId="15" fillId="0" borderId="0" xfId="42" quotePrefix="1" applyNumberFormat="1" applyFont="1" applyFill="1" applyBorder="1" applyAlignment="1">
      <alignment vertical="center"/>
    </xf>
    <xf numFmtId="180" fontId="15" fillId="0" borderId="13" xfId="42" quotePrefix="1" applyNumberFormat="1" applyFont="1" applyFill="1" applyBorder="1" applyAlignment="1">
      <alignment vertical="center"/>
    </xf>
    <xf numFmtId="180" fontId="15" fillId="0" borderId="14" xfId="42" quotePrefix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182" fontId="15" fillId="0" borderId="24" xfId="42" applyNumberFormat="1" applyFont="1" applyFill="1" applyBorder="1" applyAlignment="1">
      <alignment horizontal="center" vertical="center"/>
    </xf>
    <xf numFmtId="49" fontId="15" fillId="0" borderId="24" xfId="42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>
      <alignment vertical="center"/>
    </xf>
    <xf numFmtId="49" fontId="15" fillId="0" borderId="18" xfId="42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82" fontId="15" fillId="0" borderId="29" xfId="42" applyNumberFormat="1" applyFont="1" applyFill="1" applyBorder="1" applyAlignment="1">
      <alignment horizontal="center" vertical="center"/>
    </xf>
    <xf numFmtId="182" fontId="15" fillId="0" borderId="19" xfId="42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0" fontId="4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distributed" vertical="center"/>
    </xf>
    <xf numFmtId="3" fontId="4" fillId="25" borderId="0" xfId="0" applyNumberFormat="1" applyFont="1" applyFill="1" applyBorder="1" applyAlignment="1">
      <alignment vertical="center"/>
    </xf>
    <xf numFmtId="0" fontId="5" fillId="25" borderId="0" xfId="0" applyFont="1" applyFill="1" applyBorder="1" applyAlignment="1">
      <alignment vertical="center"/>
    </xf>
    <xf numFmtId="180" fontId="5" fillId="25" borderId="12" xfId="0" applyNumberFormat="1" applyFont="1" applyFill="1" applyBorder="1" applyAlignment="1">
      <alignment vertical="center"/>
    </xf>
    <xf numFmtId="180" fontId="5" fillId="25" borderId="0" xfId="0" applyNumberFormat="1" applyFont="1" applyFill="1" applyBorder="1" applyAlignment="1">
      <alignment vertical="center"/>
    </xf>
    <xf numFmtId="0" fontId="5" fillId="25" borderId="14" xfId="0" applyFont="1" applyFill="1" applyBorder="1" applyAlignment="1">
      <alignment vertical="center"/>
    </xf>
    <xf numFmtId="180" fontId="5" fillId="25" borderId="13" xfId="0" applyNumberFormat="1" applyFont="1" applyFill="1" applyBorder="1" applyAlignment="1">
      <alignment vertical="center"/>
    </xf>
    <xf numFmtId="180" fontId="5" fillId="25" borderId="14" xfId="0" applyNumberFormat="1" applyFont="1" applyFill="1" applyBorder="1" applyAlignment="1">
      <alignment vertical="center"/>
    </xf>
    <xf numFmtId="0" fontId="4" fillId="25" borderId="10" xfId="0" applyFont="1" applyFill="1" applyBorder="1" applyAlignment="1">
      <alignment horizontal="center" vertical="center"/>
    </xf>
    <xf numFmtId="0" fontId="4" fillId="25" borderId="19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vertical="center"/>
    </xf>
    <xf numFmtId="49" fontId="5" fillId="25" borderId="18" xfId="0" applyNumberFormat="1" applyFont="1" applyFill="1" applyBorder="1" applyAlignment="1">
      <alignment vertical="center"/>
    </xf>
    <xf numFmtId="49" fontId="5" fillId="25" borderId="16" xfId="0" applyNumberFormat="1" applyFont="1" applyFill="1" applyBorder="1" applyAlignment="1">
      <alignment vertical="center"/>
    </xf>
    <xf numFmtId="181" fontId="5" fillId="25" borderId="0" xfId="0" applyNumberFormat="1" applyFont="1" applyFill="1" applyBorder="1" applyAlignment="1">
      <alignment vertical="center"/>
    </xf>
    <xf numFmtId="0" fontId="9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distributed" vertical="center" justifyLastLine="1"/>
    </xf>
    <xf numFmtId="181" fontId="5" fillId="25" borderId="14" xfId="0" applyNumberFormat="1" applyFont="1" applyFill="1" applyBorder="1" applyAlignment="1">
      <alignment vertical="center"/>
    </xf>
    <xf numFmtId="49" fontId="26" fillId="25" borderId="0" xfId="0" applyNumberFormat="1" applyFont="1" applyFill="1" applyBorder="1" applyAlignment="1">
      <alignment vertical="center"/>
    </xf>
    <xf numFmtId="176" fontId="5" fillId="25" borderId="12" xfId="0" applyNumberFormat="1" applyFont="1" applyFill="1" applyBorder="1" applyAlignment="1">
      <alignment vertical="center"/>
    </xf>
    <xf numFmtId="186" fontId="5" fillId="25" borderId="0" xfId="0" applyNumberFormat="1" applyFont="1" applyFill="1" applyBorder="1" applyAlignment="1">
      <alignment vertical="center"/>
    </xf>
    <xf numFmtId="176" fontId="5" fillId="25" borderId="0" xfId="0" applyNumberFormat="1" applyFont="1" applyFill="1" applyBorder="1" applyAlignment="1">
      <alignment vertical="center"/>
    </xf>
    <xf numFmtId="177" fontId="5" fillId="25" borderId="0" xfId="0" applyNumberFormat="1" applyFont="1" applyFill="1" applyBorder="1" applyAlignment="1">
      <alignment vertical="center"/>
    </xf>
    <xf numFmtId="49" fontId="26" fillId="25" borderId="22" xfId="0" applyNumberFormat="1" applyFont="1" applyFill="1" applyBorder="1" applyAlignment="1">
      <alignment vertical="center"/>
    </xf>
    <xf numFmtId="186" fontId="4" fillId="25" borderId="0" xfId="0" applyNumberFormat="1" applyFont="1" applyFill="1" applyBorder="1" applyAlignment="1">
      <alignment vertical="center"/>
    </xf>
    <xf numFmtId="4" fontId="4" fillId="25" borderId="0" xfId="0" applyNumberFormat="1" applyFont="1" applyFill="1" applyBorder="1" applyAlignment="1">
      <alignment vertical="center"/>
    </xf>
    <xf numFmtId="0" fontId="5" fillId="25" borderId="22" xfId="0" applyFont="1" applyFill="1" applyBorder="1" applyAlignment="1">
      <alignment horizontal="left" vertical="center"/>
    </xf>
    <xf numFmtId="0" fontId="5" fillId="25" borderId="21" xfId="0" applyFont="1" applyFill="1" applyBorder="1" applyAlignment="1">
      <alignment horizontal="left" vertical="center"/>
    </xf>
    <xf numFmtId="0" fontId="5" fillId="25" borderId="11" xfId="0" applyFont="1" applyFill="1" applyBorder="1" applyAlignment="1">
      <alignment horizontal="center" vertical="center"/>
    </xf>
    <xf numFmtId="0" fontId="5" fillId="25" borderId="20" xfId="0" applyFont="1" applyFill="1" applyBorder="1" applyAlignment="1">
      <alignment horizontal="center" vertical="center"/>
    </xf>
    <xf numFmtId="0" fontId="5" fillId="25" borderId="24" xfId="0" applyFont="1" applyFill="1" applyBorder="1" applyAlignment="1">
      <alignment horizontal="distributed" vertical="center"/>
    </xf>
    <xf numFmtId="180" fontId="5" fillId="25" borderId="24" xfId="0" applyNumberFormat="1" applyFont="1" applyFill="1" applyBorder="1" applyAlignment="1">
      <alignment vertical="center"/>
    </xf>
    <xf numFmtId="0" fontId="5" fillId="25" borderId="0" xfId="0" applyFont="1" applyFill="1" applyBorder="1" applyAlignment="1">
      <alignment vertical="center" shrinkToFit="1"/>
    </xf>
    <xf numFmtId="0" fontId="5" fillId="25" borderId="14" xfId="0" applyFont="1" applyFill="1" applyBorder="1" applyAlignment="1">
      <alignment vertical="center" shrinkToFit="1"/>
    </xf>
    <xf numFmtId="0" fontId="18" fillId="25" borderId="10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84" fontId="5" fillId="0" borderId="12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vertical="center"/>
    </xf>
    <xf numFmtId="184" fontId="5" fillId="0" borderId="13" xfId="0" applyNumberFormat="1" applyFont="1" applyFill="1" applyBorder="1" applyAlignment="1">
      <alignment vertical="center"/>
    </xf>
    <xf numFmtId="184" fontId="5" fillId="0" borderId="14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83" fontId="5" fillId="0" borderId="12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12" xfId="0" applyNumberFormat="1" applyFont="1" applyFill="1" applyBorder="1" applyAlignment="1">
      <alignment horizontal="right" vertical="center"/>
    </xf>
    <xf numFmtId="183" fontId="5" fillId="0" borderId="13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25" borderId="18" xfId="0" applyNumberFormat="1" applyFont="1" applyFill="1" applyBorder="1" applyAlignment="1">
      <alignment horizontal="center" vertical="center"/>
    </xf>
    <xf numFmtId="0" fontId="5" fillId="25" borderId="25" xfId="0" applyFont="1" applyFill="1" applyBorder="1" applyAlignment="1">
      <alignment horizontal="center" vertical="center"/>
    </xf>
    <xf numFmtId="0" fontId="5" fillId="25" borderId="29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distributed" vertical="center"/>
    </xf>
    <xf numFmtId="49" fontId="19" fillId="0" borderId="0" xfId="0" applyNumberFormat="1" applyFont="1" applyFill="1" applyBorder="1" applyAlignment="1">
      <alignment vertical="center"/>
    </xf>
    <xf numFmtId="56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49" fontId="19" fillId="0" borderId="21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43" fillId="0" borderId="0" xfId="0" applyNumberFormat="1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5" fillId="25" borderId="24" xfId="0" applyFont="1" applyFill="1" applyBorder="1" applyAlignment="1">
      <alignment horizontal="center" vertical="center"/>
    </xf>
    <xf numFmtId="0" fontId="5" fillId="25" borderId="14" xfId="0" applyFont="1" applyFill="1" applyBorder="1" applyAlignment="1">
      <alignment horizontal="distributed" vertical="center"/>
    </xf>
    <xf numFmtId="4" fontId="5" fillId="25" borderId="0" xfId="0" applyNumberFormat="1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 wrapText="1"/>
    </xf>
    <xf numFmtId="3" fontId="5" fillId="25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7" fontId="5" fillId="0" borderId="0" xfId="0" applyNumberFormat="1" applyFont="1" applyBorder="1" applyAlignment="1">
      <alignment vertical="center"/>
    </xf>
    <xf numFmtId="49" fontId="45" fillId="25" borderId="0" xfId="0" applyNumberFormat="1" applyFont="1" applyFill="1" applyBorder="1" applyAlignment="1">
      <alignment vertical="center"/>
    </xf>
    <xf numFmtId="49" fontId="15" fillId="0" borderId="0" xfId="42" applyNumberFormat="1" applyFont="1" applyFill="1" applyBorder="1" applyAlignment="1">
      <alignment vertical="center"/>
    </xf>
    <xf numFmtId="49" fontId="15" fillId="0" borderId="0" xfId="42" applyNumberFormat="1" applyFont="1" applyBorder="1" applyAlignment="1">
      <alignment vertical="center"/>
    </xf>
    <xf numFmtId="182" fontId="15" fillId="0" borderId="0" xfId="42" applyNumberFormat="1" applyFont="1" applyFill="1" applyBorder="1" applyAlignment="1">
      <alignment vertical="center"/>
    </xf>
    <xf numFmtId="182" fontId="15" fillId="0" borderId="0" xfId="42" applyNumberFormat="1" applyFont="1" applyFill="1" applyBorder="1" applyAlignment="1">
      <alignment horizontal="right" vertical="center"/>
    </xf>
    <xf numFmtId="182" fontId="15" fillId="0" borderId="11" xfId="42" applyNumberFormat="1" applyFont="1" applyBorder="1" applyAlignment="1">
      <alignment horizontal="center" vertical="center"/>
    </xf>
    <xf numFmtId="182" fontId="15" fillId="0" borderId="24" xfId="42" applyNumberFormat="1" applyFont="1" applyBorder="1" applyAlignment="1">
      <alignment horizontal="center"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15" fillId="0" borderId="0" xfId="42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vertical="center"/>
    </xf>
    <xf numFmtId="49" fontId="15" fillId="0" borderId="0" xfId="42" applyNumberFormat="1" applyFont="1" applyFill="1" applyBorder="1" applyAlignment="1">
      <alignment horizontal="distributed" vertical="center"/>
    </xf>
    <xf numFmtId="49" fontId="15" fillId="0" borderId="14" xfId="42" applyNumberFormat="1" applyFont="1" applyFill="1" applyBorder="1" applyAlignment="1">
      <alignment vertical="center"/>
    </xf>
    <xf numFmtId="0" fontId="15" fillId="0" borderId="14" xfId="42" applyNumberFormat="1" applyFont="1" applyFill="1" applyBorder="1" applyAlignment="1">
      <alignment vertical="center"/>
    </xf>
    <xf numFmtId="49" fontId="15" fillId="0" borderId="14" xfId="42" applyNumberFormat="1" applyFont="1" applyFill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182" fontId="15" fillId="0" borderId="27" xfId="42" applyNumberFormat="1" applyFont="1" applyBorder="1" applyAlignment="1">
      <alignment horizontal="center" vertical="center"/>
    </xf>
    <xf numFmtId="49" fontId="15" fillId="0" borderId="15" xfId="42" applyNumberFormat="1" applyFont="1" applyFill="1" applyBorder="1" applyAlignment="1">
      <alignment horizontal="center" vertical="center"/>
    </xf>
    <xf numFmtId="0" fontId="15" fillId="0" borderId="22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 shrinkToFit="1"/>
    </xf>
    <xf numFmtId="0" fontId="15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distributed" vertical="center" shrinkToFit="1"/>
    </xf>
    <xf numFmtId="0" fontId="15" fillId="0" borderId="13" xfId="42" applyNumberFormat="1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49" fontId="15" fillId="0" borderId="21" xfId="42" applyNumberFormat="1" applyFont="1" applyFill="1" applyBorder="1" applyAlignment="1">
      <alignment vertical="center"/>
    </xf>
    <xf numFmtId="0" fontId="12" fillId="25" borderId="20" xfId="0" applyFont="1" applyFill="1" applyBorder="1" applyAlignment="1">
      <alignment horizontal="center" vertical="center"/>
    </xf>
    <xf numFmtId="0" fontId="12" fillId="25" borderId="11" xfId="0" applyFont="1" applyFill="1" applyBorder="1" applyAlignment="1">
      <alignment horizontal="center" vertical="center"/>
    </xf>
    <xf numFmtId="0" fontId="5" fillId="25" borderId="20" xfId="0" applyFont="1" applyFill="1" applyBorder="1" applyAlignment="1">
      <alignment horizontal="center"/>
    </xf>
    <xf numFmtId="0" fontId="5" fillId="25" borderId="11" xfId="0" applyFont="1" applyFill="1" applyBorder="1" applyAlignment="1">
      <alignment vertical="center"/>
    </xf>
    <xf numFmtId="0" fontId="5" fillId="25" borderId="20" xfId="0" applyFont="1" applyFill="1" applyBorder="1" applyAlignment="1">
      <alignment vertical="center"/>
    </xf>
    <xf numFmtId="0" fontId="5" fillId="25" borderId="24" xfId="0" applyFont="1" applyFill="1" applyBorder="1" applyAlignment="1">
      <alignment vertical="center"/>
    </xf>
    <xf numFmtId="0" fontId="5" fillId="25" borderId="15" xfId="0" applyFont="1" applyFill="1" applyBorder="1" applyAlignment="1">
      <alignment vertical="center"/>
    </xf>
    <xf numFmtId="0" fontId="5" fillId="25" borderId="12" xfId="0" applyFont="1" applyFill="1" applyBorder="1" applyAlignment="1">
      <alignment horizontal="center" vertical="center"/>
    </xf>
    <xf numFmtId="0" fontId="5" fillId="25" borderId="28" xfId="0" applyFont="1" applyFill="1" applyBorder="1" applyAlignment="1">
      <alignment horizontal="center"/>
    </xf>
    <xf numFmtId="0" fontId="5" fillId="25" borderId="28" xfId="0" applyFont="1" applyFill="1" applyBorder="1" applyAlignment="1">
      <alignment horizontal="center" vertical="center"/>
    </xf>
    <xf numFmtId="0" fontId="5" fillId="25" borderId="28" xfId="0" applyFont="1" applyFill="1" applyBorder="1" applyAlignment="1">
      <alignment horizontal="center" vertical="distributed" textRotation="255"/>
    </xf>
    <xf numFmtId="0" fontId="5" fillId="25" borderId="12" xfId="0" applyFont="1" applyFill="1" applyBorder="1" applyAlignment="1">
      <alignment horizontal="center" vertical="distributed" textRotation="255"/>
    </xf>
    <xf numFmtId="0" fontId="5" fillId="25" borderId="29" xfId="0" applyFont="1" applyFill="1" applyBorder="1" applyAlignment="1">
      <alignment horizontal="center"/>
    </xf>
    <xf numFmtId="0" fontId="5" fillId="25" borderId="25" xfId="0" applyFont="1" applyFill="1" applyBorder="1" applyAlignment="1">
      <alignment vertical="center"/>
    </xf>
    <xf numFmtId="0" fontId="5" fillId="25" borderId="29" xfId="0" applyFont="1" applyFill="1" applyBorder="1" applyAlignment="1">
      <alignment vertical="center"/>
    </xf>
    <xf numFmtId="0" fontId="5" fillId="25" borderId="26" xfId="0" applyFont="1" applyFill="1" applyBorder="1" applyAlignment="1">
      <alignment vertical="center"/>
    </xf>
    <xf numFmtId="0" fontId="5" fillId="25" borderId="27" xfId="0" applyFont="1" applyFill="1" applyBorder="1" applyAlignment="1">
      <alignment vertical="center"/>
    </xf>
    <xf numFmtId="0" fontId="5" fillId="25" borderId="18" xfId="0" applyFont="1" applyFill="1" applyBorder="1" applyAlignment="1">
      <alignment vertical="center"/>
    </xf>
    <xf numFmtId="0" fontId="5" fillId="25" borderId="23" xfId="0" applyFont="1" applyFill="1" applyBorder="1" applyAlignment="1">
      <alignment horizontal="center" vertical="center" wrapText="1"/>
    </xf>
    <xf numFmtId="0" fontId="5" fillId="25" borderId="0" xfId="0" applyFont="1" applyFill="1" applyBorder="1" applyAlignment="1">
      <alignment horizontal="center" vertical="center"/>
    </xf>
    <xf numFmtId="0" fontId="5" fillId="25" borderId="14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vertical="center" wrapText="1"/>
    </xf>
    <xf numFmtId="0" fontId="5" fillId="0" borderId="3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47" fillId="0" borderId="0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8" fillId="25" borderId="0" xfId="0" applyFont="1" applyFill="1" applyBorder="1" applyAlignment="1">
      <alignment vertical="center"/>
    </xf>
    <xf numFmtId="0" fontId="48" fillId="25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shrinkToFit="1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distributed" textRotation="255" wrapText="1"/>
    </xf>
    <xf numFmtId="0" fontId="5" fillId="0" borderId="28" xfId="0" applyFont="1" applyFill="1" applyBorder="1" applyAlignment="1">
      <alignment horizontal="center" vertical="distributed" textRotation="255"/>
    </xf>
    <xf numFmtId="0" fontId="5" fillId="0" borderId="28" xfId="0" applyFont="1" applyFill="1" applyBorder="1" applyAlignment="1">
      <alignment horizontal="center" vertical="distributed" textRotation="255" wrapText="1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25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 wrapText="1"/>
    </xf>
    <xf numFmtId="0" fontId="5" fillId="0" borderId="3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distributed" textRotation="255" wrapText="1"/>
    </xf>
    <xf numFmtId="0" fontId="5" fillId="0" borderId="29" xfId="0" applyFont="1" applyFill="1" applyBorder="1" applyAlignment="1">
      <alignment horizontal="center" vertical="distributed" textRotation="255"/>
    </xf>
    <xf numFmtId="0" fontId="5" fillId="0" borderId="25" xfId="0" applyFont="1" applyFill="1" applyBorder="1" applyAlignment="1">
      <alignment horizontal="center" vertical="distributed" textRotation="255"/>
    </xf>
    <xf numFmtId="0" fontId="50" fillId="0" borderId="0" xfId="0" applyFont="1" applyFill="1" applyBorder="1" applyAlignment="1">
      <alignment vertical="center"/>
    </xf>
    <xf numFmtId="37" fontId="5" fillId="25" borderId="0" xfId="0" applyNumberFormat="1" applyFont="1" applyFill="1" applyBorder="1" applyAlignment="1">
      <alignment vertical="center"/>
    </xf>
    <xf numFmtId="185" fontId="5" fillId="0" borderId="12" xfId="0" applyNumberFormat="1" applyFont="1" applyFill="1" applyBorder="1" applyAlignment="1">
      <alignment vertical="center"/>
    </xf>
    <xf numFmtId="0" fontId="5" fillId="25" borderId="0" xfId="0" applyFont="1" applyFill="1" applyAlignment="1">
      <alignment horizontal="right" vertical="center"/>
    </xf>
    <xf numFmtId="49" fontId="5" fillId="0" borderId="14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49" fontId="48" fillId="0" borderId="0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9" fontId="47" fillId="0" borderId="0" xfId="0" applyNumberFormat="1" applyFont="1" applyBorder="1" applyAlignment="1">
      <alignment horizontal="distributed" vertical="center"/>
    </xf>
    <xf numFmtId="49" fontId="48" fillId="0" borderId="0" xfId="0" applyNumberFormat="1" applyFont="1" applyBorder="1" applyAlignment="1">
      <alignment horizontal="distributed" vertical="center" wrapText="1"/>
    </xf>
    <xf numFmtId="0" fontId="47" fillId="0" borderId="0" xfId="0" applyFont="1" applyBorder="1" applyAlignment="1">
      <alignment vertical="center"/>
    </xf>
    <xf numFmtId="0" fontId="52" fillId="25" borderId="10" xfId="0" applyFont="1" applyFill="1" applyBorder="1" applyAlignment="1">
      <alignment horizontal="center" vertical="center"/>
    </xf>
    <xf numFmtId="0" fontId="52" fillId="25" borderId="19" xfId="0" applyFont="1" applyFill="1" applyBorder="1" applyAlignment="1">
      <alignment horizontal="center" vertical="center"/>
    </xf>
    <xf numFmtId="0" fontId="52" fillId="25" borderId="24" xfId="0" applyFont="1" applyFill="1" applyBorder="1" applyAlignment="1">
      <alignment horizontal="center" vertical="center"/>
    </xf>
    <xf numFmtId="180" fontId="52" fillId="25" borderId="0" xfId="0" applyNumberFormat="1" applyFont="1" applyFill="1" applyBorder="1" applyAlignment="1">
      <alignment vertical="center"/>
    </xf>
    <xf numFmtId="181" fontId="52" fillId="25" borderId="0" xfId="0" applyNumberFormat="1" applyFont="1" applyFill="1" applyBorder="1" applyAlignment="1">
      <alignment vertical="center"/>
    </xf>
    <xf numFmtId="49" fontId="54" fillId="25" borderId="14" xfId="0" applyNumberFormat="1" applyFont="1" applyFill="1" applyBorder="1" applyAlignment="1">
      <alignment vertical="center"/>
    </xf>
    <xf numFmtId="176" fontId="52" fillId="25" borderId="13" xfId="0" applyNumberFormat="1" applyFont="1" applyFill="1" applyBorder="1" applyAlignment="1">
      <alignment vertical="center"/>
    </xf>
    <xf numFmtId="186" fontId="52" fillId="25" borderId="14" xfId="0" applyNumberFormat="1" applyFont="1" applyFill="1" applyBorder="1" applyAlignment="1">
      <alignment vertical="center"/>
    </xf>
    <xf numFmtId="181" fontId="52" fillId="25" borderId="14" xfId="0" applyNumberFormat="1" applyFont="1" applyFill="1" applyBorder="1" applyAlignment="1">
      <alignment vertical="center"/>
    </xf>
    <xf numFmtId="176" fontId="52" fillId="25" borderId="14" xfId="0" applyNumberFormat="1" applyFont="1" applyFill="1" applyBorder="1" applyAlignment="1">
      <alignment vertical="center"/>
    </xf>
    <xf numFmtId="177" fontId="52" fillId="25" borderId="14" xfId="0" applyNumberFormat="1" applyFont="1" applyFill="1" applyBorder="1" applyAlignment="1">
      <alignment vertical="center"/>
    </xf>
    <xf numFmtId="0" fontId="52" fillId="25" borderId="15" xfId="0" applyFont="1" applyFill="1" applyBorder="1" applyAlignment="1">
      <alignment horizontal="left" vertical="center"/>
    </xf>
    <xf numFmtId="180" fontId="52" fillId="25" borderId="0" xfId="0" applyNumberFormat="1" applyFont="1" applyFill="1" applyBorder="1" applyAlignment="1">
      <alignment vertical="center" wrapText="1"/>
    </xf>
    <xf numFmtId="0" fontId="52" fillId="0" borderId="22" xfId="0" applyFont="1" applyBorder="1" applyAlignment="1">
      <alignment horizontal="center" vertical="center"/>
    </xf>
    <xf numFmtId="49" fontId="55" fillId="25" borderId="14" xfId="0" applyNumberFormat="1" applyFont="1" applyFill="1" applyBorder="1" applyAlignment="1">
      <alignment vertical="center"/>
    </xf>
    <xf numFmtId="0" fontId="52" fillId="25" borderId="12" xfId="0" applyFont="1" applyFill="1" applyBorder="1" applyAlignment="1">
      <alignment horizontal="center" vertical="center"/>
    </xf>
    <xf numFmtId="0" fontId="52" fillId="25" borderId="25" xfId="0" applyFont="1" applyFill="1" applyBorder="1" applyAlignment="1">
      <alignment horizontal="center" vertical="center"/>
    </xf>
    <xf numFmtId="180" fontId="52" fillId="25" borderId="11" xfId="0" applyNumberFormat="1" applyFont="1" applyFill="1" applyBorder="1" applyAlignment="1">
      <alignment vertical="center"/>
    </xf>
    <xf numFmtId="180" fontId="52" fillId="25" borderId="12" xfId="0" applyNumberFormat="1" applyFont="1" applyFill="1" applyBorder="1" applyAlignment="1">
      <alignment vertical="center"/>
    </xf>
    <xf numFmtId="180" fontId="52" fillId="25" borderId="13" xfId="0" applyNumberFormat="1" applyFont="1" applyFill="1" applyBorder="1" applyAlignment="1">
      <alignment vertical="center"/>
    </xf>
    <xf numFmtId="0" fontId="52" fillId="25" borderId="0" xfId="0" applyFont="1" applyFill="1" applyBorder="1" applyAlignment="1">
      <alignment horizontal="distributed" vertical="center" justifyLastLine="1"/>
    </xf>
    <xf numFmtId="0" fontId="52" fillId="25" borderId="0" xfId="0" applyFont="1" applyFill="1" applyBorder="1" applyAlignment="1">
      <alignment vertical="center"/>
    </xf>
    <xf numFmtId="180" fontId="52" fillId="25" borderId="24" xfId="0" applyNumberFormat="1" applyFont="1" applyFill="1" applyBorder="1" applyAlignment="1">
      <alignment vertical="center"/>
    </xf>
    <xf numFmtId="0" fontId="52" fillId="0" borderId="18" xfId="0" applyFont="1" applyBorder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176" fontId="52" fillId="0" borderId="11" xfId="0" applyNumberFormat="1" applyFont="1" applyFill="1" applyBorder="1" applyAlignment="1">
      <alignment vertical="center"/>
    </xf>
    <xf numFmtId="181" fontId="52" fillId="0" borderId="0" xfId="0" applyNumberFormat="1" applyFont="1" applyFill="1" applyBorder="1" applyAlignment="1">
      <alignment vertical="center"/>
    </xf>
    <xf numFmtId="176" fontId="52" fillId="0" borderId="0" xfId="0" applyNumberFormat="1" applyFont="1" applyFill="1" applyBorder="1" applyAlignment="1">
      <alignment vertical="center"/>
    </xf>
    <xf numFmtId="176" fontId="52" fillId="0" borderId="12" xfId="0" applyNumberFormat="1" applyFont="1" applyFill="1" applyBorder="1" applyAlignment="1">
      <alignment vertical="center"/>
    </xf>
    <xf numFmtId="176" fontId="52" fillId="0" borderId="13" xfId="0" applyNumberFormat="1" applyFont="1" applyFill="1" applyBorder="1" applyAlignment="1">
      <alignment vertical="center"/>
    </xf>
    <xf numFmtId="181" fontId="52" fillId="0" borderId="14" xfId="0" applyNumberFormat="1" applyFont="1" applyFill="1" applyBorder="1" applyAlignment="1">
      <alignment vertical="center"/>
    </xf>
    <xf numFmtId="176" fontId="52" fillId="0" borderId="14" xfId="0" applyNumberFormat="1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84" fontId="52" fillId="0" borderId="12" xfId="0" applyNumberFormat="1" applyFont="1" applyFill="1" applyBorder="1" applyAlignment="1">
      <alignment vertical="center"/>
    </xf>
    <xf numFmtId="184" fontId="52" fillId="0" borderId="0" xfId="0" applyNumberFormat="1" applyFont="1" applyFill="1" applyBorder="1" applyAlignment="1">
      <alignment vertical="center"/>
    </xf>
    <xf numFmtId="0" fontId="52" fillId="0" borderId="24" xfId="0" applyFont="1" applyFill="1" applyBorder="1" applyAlignment="1">
      <alignment vertical="center"/>
    </xf>
    <xf numFmtId="184" fontId="52" fillId="0" borderId="11" xfId="0" applyNumberFormat="1" applyFont="1" applyFill="1" applyBorder="1" applyAlignment="1">
      <alignment vertical="center"/>
    </xf>
    <xf numFmtId="184" fontId="52" fillId="0" borderId="24" xfId="0" applyNumberFormat="1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183" fontId="52" fillId="0" borderId="11" xfId="0" applyNumberFormat="1" applyFont="1" applyFill="1" applyBorder="1" applyAlignment="1">
      <alignment vertical="center"/>
    </xf>
    <xf numFmtId="183" fontId="52" fillId="0" borderId="0" xfId="0" applyNumberFormat="1" applyFont="1" applyFill="1" applyBorder="1" applyAlignment="1">
      <alignment vertical="center"/>
    </xf>
    <xf numFmtId="49" fontId="52" fillId="25" borderId="18" xfId="0" applyNumberFormat="1" applyFont="1" applyFill="1" applyBorder="1" applyAlignment="1">
      <alignment horizontal="center" vertical="center"/>
    </xf>
    <xf numFmtId="177" fontId="52" fillId="0" borderId="0" xfId="0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Border="1" applyAlignment="1">
      <alignment vertical="center"/>
    </xf>
    <xf numFmtId="176" fontId="5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15" fillId="0" borderId="11" xfId="42" applyNumberFormat="1" applyFont="1" applyFill="1" applyBorder="1" applyAlignment="1">
      <alignment horizontal="center" vertical="center"/>
    </xf>
    <xf numFmtId="180" fontId="15" fillId="0" borderId="0" xfId="42" applyNumberFormat="1" applyFont="1" applyFill="1" applyBorder="1" applyAlignment="1">
      <alignment vertical="center"/>
    </xf>
    <xf numFmtId="180" fontId="15" fillId="0" borderId="12" xfId="4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8" fontId="5" fillId="0" borderId="0" xfId="33" applyFont="1" applyBorder="1" applyAlignment="1">
      <alignment vertical="center"/>
    </xf>
    <xf numFmtId="0" fontId="5" fillId="25" borderId="17" xfId="0" applyFont="1" applyFill="1" applyBorder="1" applyAlignment="1">
      <alignment horizontal="center" vertical="center" wrapText="1"/>
    </xf>
    <xf numFmtId="0" fontId="5" fillId="25" borderId="22" xfId="0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49" fontId="5" fillId="25" borderId="0" xfId="0" applyNumberFormat="1" applyFont="1" applyFill="1" applyAlignment="1">
      <alignment vertical="center"/>
    </xf>
    <xf numFmtId="0" fontId="5" fillId="25" borderId="0" xfId="0" applyFont="1" applyFill="1" applyAlignment="1">
      <alignment horizontal="distributed" vertical="top"/>
    </xf>
    <xf numFmtId="176" fontId="5" fillId="25" borderId="0" xfId="0" applyNumberFormat="1" applyFont="1" applyFill="1" applyAlignment="1">
      <alignment vertical="center"/>
    </xf>
    <xf numFmtId="177" fontId="5" fillId="25" borderId="0" xfId="0" applyNumberFormat="1" applyFont="1" applyFill="1" applyAlignment="1">
      <alignment vertical="center"/>
    </xf>
    <xf numFmtId="49" fontId="5" fillId="25" borderId="14" xfId="0" applyNumberFormat="1" applyFont="1" applyFill="1" applyBorder="1" applyAlignment="1">
      <alignment vertical="center"/>
    </xf>
    <xf numFmtId="176" fontId="5" fillId="25" borderId="13" xfId="0" applyNumberFormat="1" applyFont="1" applyFill="1" applyBorder="1" applyAlignment="1">
      <alignment vertical="center"/>
    </xf>
    <xf numFmtId="176" fontId="5" fillId="25" borderId="14" xfId="0" applyNumberFormat="1" applyFont="1" applyFill="1" applyBorder="1" applyAlignment="1">
      <alignment vertical="center"/>
    </xf>
    <xf numFmtId="177" fontId="5" fillId="25" borderId="14" xfId="0" applyNumberFormat="1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18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5" fillId="25" borderId="16" xfId="0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/>
    </xf>
    <xf numFmtId="0" fontId="5" fillId="25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6" fontId="5" fillId="25" borderId="12" xfId="0" applyNumberFormat="1" applyFont="1" applyFill="1" applyBorder="1" applyAlignment="1">
      <alignment vertical="center"/>
    </xf>
    <xf numFmtId="180" fontId="54" fillId="0" borderId="12" xfId="42" quotePrefix="1" applyNumberFormat="1" applyFont="1" applyFill="1" applyBorder="1" applyAlignment="1">
      <alignment vertical="center"/>
    </xf>
    <xf numFmtId="180" fontId="54" fillId="0" borderId="0" xfId="42" quotePrefix="1" applyNumberFormat="1" applyFont="1" applyFill="1" applyBorder="1" applyAlignment="1">
      <alignment vertical="center"/>
    </xf>
    <xf numFmtId="185" fontId="15" fillId="0" borderId="12" xfId="42" quotePrefix="1" applyNumberFormat="1" applyFont="1" applyFill="1" applyBorder="1" applyAlignment="1">
      <alignment vertical="center"/>
    </xf>
    <xf numFmtId="185" fontId="15" fillId="0" borderId="0" xfId="42" quotePrefix="1" applyNumberFormat="1" applyFont="1" applyFill="1" applyBorder="1" applyAlignment="1">
      <alignment vertical="center"/>
    </xf>
    <xf numFmtId="182" fontId="15" fillId="0" borderId="29" xfId="42" applyNumberFormat="1" applyFont="1" applyBorder="1" applyAlignment="1">
      <alignment horizontal="center" vertical="center"/>
    </xf>
    <xf numFmtId="182" fontId="15" fillId="0" borderId="10" xfId="42" applyNumberFormat="1" applyFont="1" applyFill="1" applyBorder="1" applyAlignment="1">
      <alignment horizontal="center" vertical="center"/>
    </xf>
    <xf numFmtId="182" fontId="15" fillId="0" borderId="15" xfId="42" applyNumberFormat="1" applyFont="1" applyFill="1" applyBorder="1" applyAlignment="1">
      <alignment horizontal="center" vertical="center"/>
    </xf>
    <xf numFmtId="180" fontId="15" fillId="0" borderId="22" xfId="42" quotePrefix="1" applyNumberFormat="1" applyFont="1" applyFill="1" applyBorder="1" applyAlignment="1">
      <alignment vertical="center"/>
    </xf>
    <xf numFmtId="49" fontId="54" fillId="0" borderId="0" xfId="0" applyNumberFormat="1" applyFont="1" applyFill="1" applyBorder="1" applyAlignment="1">
      <alignment vertical="center"/>
    </xf>
    <xf numFmtId="182" fontId="54" fillId="0" borderId="10" xfId="42" applyNumberFormat="1" applyFont="1" applyBorder="1" applyAlignment="1">
      <alignment horizontal="center" vertical="center"/>
    </xf>
    <xf numFmtId="182" fontId="54" fillId="0" borderId="11" xfId="42" applyNumberFormat="1" applyFont="1" applyBorder="1" applyAlignment="1">
      <alignment horizontal="center" vertical="center"/>
    </xf>
    <xf numFmtId="185" fontId="54" fillId="0" borderId="12" xfId="42" quotePrefix="1" applyNumberFormat="1" applyFont="1" applyFill="1" applyBorder="1" applyAlignment="1">
      <alignment vertical="center"/>
    </xf>
    <xf numFmtId="180" fontId="54" fillId="0" borderId="13" xfId="42" quotePrefix="1" applyNumberFormat="1" applyFont="1" applyFill="1" applyBorder="1" applyAlignment="1">
      <alignment vertical="center"/>
    </xf>
    <xf numFmtId="182" fontId="54" fillId="0" borderId="29" xfId="42" applyNumberFormat="1" applyFont="1" applyFill="1" applyBorder="1" applyAlignment="1">
      <alignment horizontal="center" vertical="center"/>
    </xf>
    <xf numFmtId="182" fontId="54" fillId="0" borderId="19" xfId="42" applyNumberFormat="1" applyFont="1" applyFill="1" applyBorder="1" applyAlignment="1">
      <alignment horizontal="center" vertical="center"/>
    </xf>
    <xf numFmtId="182" fontId="54" fillId="0" borderId="24" xfId="42" applyNumberFormat="1" applyFont="1" applyBorder="1" applyAlignment="1">
      <alignment horizontal="center" vertical="center"/>
    </xf>
    <xf numFmtId="182" fontId="54" fillId="0" borderId="24" xfId="42" applyNumberFormat="1" applyFont="1" applyFill="1" applyBorder="1" applyAlignment="1">
      <alignment horizontal="center" vertical="center"/>
    </xf>
    <xf numFmtId="185" fontId="54" fillId="0" borderId="0" xfId="42" quotePrefix="1" applyNumberFormat="1" applyFont="1" applyFill="1" applyBorder="1" applyAlignment="1">
      <alignment vertical="center"/>
    </xf>
    <xf numFmtId="182" fontId="54" fillId="0" borderId="29" xfId="42" applyNumberFormat="1" applyFont="1" applyBorder="1" applyAlignment="1">
      <alignment horizontal="center" vertical="center"/>
    </xf>
    <xf numFmtId="37" fontId="56" fillId="25" borderId="0" xfId="0" applyNumberFormat="1" applyFont="1" applyFill="1" applyAlignment="1">
      <alignment horizontal="right" vertical="top"/>
    </xf>
    <xf numFmtId="37" fontId="56" fillId="25" borderId="0" xfId="0" quotePrefix="1" applyNumberFormat="1" applyFont="1" applyFill="1" applyAlignment="1">
      <alignment horizontal="right" vertical="top"/>
    </xf>
    <xf numFmtId="37" fontId="56" fillId="25" borderId="0" xfId="0" applyNumberFormat="1" applyFont="1" applyFill="1" applyAlignment="1">
      <alignment horizontal="right" vertical="center"/>
    </xf>
    <xf numFmtId="37" fontId="56" fillId="0" borderId="0" xfId="0" applyNumberFormat="1" applyFont="1" applyAlignment="1">
      <alignment horizontal="right" vertical="top"/>
    </xf>
    <xf numFmtId="37" fontId="56" fillId="0" borderId="0" xfId="0" quotePrefix="1" applyNumberFormat="1" applyFont="1" applyAlignment="1">
      <alignment horizontal="right" vertical="top"/>
    </xf>
    <xf numFmtId="37" fontId="56" fillId="0" borderId="14" xfId="0" applyNumberFormat="1" applyFont="1" applyBorder="1" applyAlignment="1">
      <alignment horizontal="right" vertical="top"/>
    </xf>
    <xf numFmtId="0" fontId="52" fillId="25" borderId="15" xfId="0" applyFont="1" applyFill="1" applyBorder="1" applyAlignment="1">
      <alignment horizontal="center" vertical="center"/>
    </xf>
    <xf numFmtId="37" fontId="57" fillId="25" borderId="0" xfId="0" applyNumberFormat="1" applyFont="1" applyFill="1" applyAlignment="1">
      <alignment horizontal="right" vertical="top"/>
    </xf>
    <xf numFmtId="0" fontId="52" fillId="25" borderId="0" xfId="0" applyFont="1" applyFill="1" applyBorder="1" applyAlignment="1">
      <alignment horizontal="center" vertical="center"/>
    </xf>
    <xf numFmtId="180" fontId="52" fillId="0" borderId="11" xfId="0" applyNumberFormat="1" applyFont="1" applyFill="1" applyBorder="1" applyAlignment="1">
      <alignment vertical="center"/>
    </xf>
    <xf numFmtId="180" fontId="52" fillId="0" borderId="0" xfId="0" applyNumberFormat="1" applyFont="1" applyFill="1" applyBorder="1" applyAlignment="1">
      <alignment vertical="center"/>
    </xf>
    <xf numFmtId="180" fontId="52" fillId="0" borderId="12" xfId="0" applyNumberFormat="1" applyFont="1" applyFill="1" applyBorder="1" applyAlignment="1">
      <alignment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19" xfId="0" applyFont="1" applyFill="1" applyBorder="1" applyAlignment="1">
      <alignment horizontal="center" vertical="center"/>
    </xf>
    <xf numFmtId="185" fontId="52" fillId="0" borderId="0" xfId="0" applyNumberFormat="1" applyFont="1" applyFill="1" applyBorder="1" applyAlignment="1">
      <alignment vertical="center"/>
    </xf>
    <xf numFmtId="180" fontId="52" fillId="0" borderId="14" xfId="0" applyNumberFormat="1" applyFont="1" applyFill="1" applyBorder="1" applyAlignment="1">
      <alignment vertical="center"/>
    </xf>
    <xf numFmtId="176" fontId="52" fillId="25" borderId="11" xfId="0" applyNumberFormat="1" applyFont="1" applyFill="1" applyBorder="1" applyAlignment="1">
      <alignment vertical="center"/>
    </xf>
    <xf numFmtId="37" fontId="57" fillId="25" borderId="0" xfId="0" applyNumberFormat="1" applyFont="1" applyFill="1" applyAlignment="1">
      <alignment horizontal="right" vertical="center"/>
    </xf>
    <xf numFmtId="39" fontId="57" fillId="25" borderId="0" xfId="0" applyNumberFormat="1" applyFont="1" applyFill="1" applyAlignment="1">
      <alignment horizontal="right" vertical="center"/>
    </xf>
    <xf numFmtId="39" fontId="56" fillId="25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2" fillId="25" borderId="22" xfId="0" applyFont="1" applyFill="1" applyBorder="1" applyAlignment="1">
      <alignment horizontal="center" vertical="center"/>
    </xf>
    <xf numFmtId="38" fontId="52" fillId="25" borderId="0" xfId="33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49" fontId="52" fillId="0" borderId="14" xfId="0" applyNumberFormat="1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176" fontId="52" fillId="0" borderId="13" xfId="0" applyNumberFormat="1" applyFont="1" applyFill="1" applyBorder="1" applyAlignment="1" applyProtection="1">
      <alignment vertical="center"/>
      <protection locked="0"/>
    </xf>
    <xf numFmtId="176" fontId="52" fillId="0" borderId="14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49" fontId="52" fillId="0" borderId="22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vertical="center"/>
    </xf>
    <xf numFmtId="49" fontId="52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</xf>
    <xf numFmtId="179" fontId="5" fillId="0" borderId="14" xfId="0" applyNumberFormat="1" applyFont="1" applyFill="1" applyBorder="1" applyAlignment="1">
      <alignment vertical="center"/>
    </xf>
    <xf numFmtId="179" fontId="5" fillId="0" borderId="12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0" fontId="5" fillId="0" borderId="32" xfId="0" applyFont="1" applyFill="1" applyBorder="1" applyAlignment="1">
      <alignment vertical="center"/>
    </xf>
    <xf numFmtId="49" fontId="52" fillId="0" borderId="35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 applyProtection="1">
      <alignment horizontal="center" vertical="center"/>
    </xf>
    <xf numFmtId="49" fontId="52" fillId="0" borderId="22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vertical="center"/>
    </xf>
    <xf numFmtId="49" fontId="52" fillId="0" borderId="28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2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 applyProtection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2" fillId="0" borderId="0" xfId="0" applyFont="1" applyFill="1" applyBorder="1" applyAlignment="1">
      <alignment horizontal="center" vertical="center"/>
    </xf>
    <xf numFmtId="0" fontId="52" fillId="25" borderId="24" xfId="0" applyFont="1" applyFill="1" applyBorder="1" applyAlignment="1">
      <alignment horizontal="center" vertical="center"/>
    </xf>
    <xf numFmtId="0" fontId="59" fillId="0" borderId="0" xfId="0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3" fillId="0" borderId="0" xfId="0" applyFont="1" applyFill="1"/>
    <xf numFmtId="0" fontId="52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2" fillId="0" borderId="2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/>
    </xf>
    <xf numFmtId="176" fontId="52" fillId="0" borderId="24" xfId="0" applyNumberFormat="1" applyFont="1" applyFill="1" applyBorder="1" applyAlignment="1" applyProtection="1">
      <alignment vertical="center"/>
      <protection locked="0"/>
    </xf>
    <xf numFmtId="176" fontId="52" fillId="0" borderId="0" xfId="0" applyNumberFormat="1" applyFont="1" applyFill="1" applyBorder="1" applyAlignment="1" applyProtection="1">
      <alignment vertical="center"/>
      <protection locked="0"/>
    </xf>
    <xf numFmtId="179" fontId="52" fillId="0" borderId="11" xfId="0" applyNumberFormat="1" applyFont="1" applyFill="1" applyBorder="1" applyAlignment="1">
      <alignment vertical="center"/>
    </xf>
    <xf numFmtId="179" fontId="52" fillId="0" borderId="24" xfId="0" applyNumberFormat="1" applyFont="1" applyFill="1" applyBorder="1" applyAlignment="1">
      <alignment vertical="center"/>
    </xf>
    <xf numFmtId="179" fontId="5" fillId="0" borderId="24" xfId="0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22" xfId="0" applyNumberFormat="1" applyFont="1" applyFill="1" applyBorder="1" applyAlignment="1">
      <alignment vertical="center"/>
    </xf>
    <xf numFmtId="179" fontId="5" fillId="0" borderId="21" xfId="0" applyNumberFormat="1" applyFont="1" applyFill="1" applyBorder="1" applyAlignment="1">
      <alignment vertical="center"/>
    </xf>
    <xf numFmtId="176" fontId="52" fillId="0" borderId="0" xfId="0" applyNumberFormat="1" applyFont="1" applyFill="1" applyBorder="1" applyAlignment="1">
      <alignment vertical="center"/>
    </xf>
    <xf numFmtId="176" fontId="52" fillId="0" borderId="12" xfId="0" applyNumberFormat="1" applyFont="1" applyFill="1" applyBorder="1" applyAlignment="1">
      <alignment vertical="center"/>
    </xf>
    <xf numFmtId="178" fontId="52" fillId="0" borderId="12" xfId="0" applyNumberFormat="1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vertical="center"/>
    </xf>
    <xf numFmtId="178" fontId="5" fillId="0" borderId="0" xfId="33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5" fillId="0" borderId="14" xfId="33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176" fontId="52" fillId="0" borderId="0" xfId="0" applyNumberFormat="1" applyFont="1" applyFill="1" applyBorder="1" applyAlignment="1" applyProtection="1">
      <alignment vertical="center"/>
    </xf>
    <xf numFmtId="176" fontId="52" fillId="0" borderId="12" xfId="0" applyNumberFormat="1" applyFont="1" applyFill="1" applyBorder="1" applyAlignment="1" applyProtection="1">
      <alignment vertical="center"/>
    </xf>
    <xf numFmtId="176" fontId="5" fillId="0" borderId="12" xfId="0" applyNumberFormat="1" applyFont="1" applyFill="1" applyBorder="1" applyAlignment="1" applyProtection="1">
      <alignment vertical="center"/>
    </xf>
    <xf numFmtId="179" fontId="5" fillId="0" borderId="12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22" xfId="0" applyNumberFormat="1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left" vertical="center"/>
    </xf>
    <xf numFmtId="176" fontId="5" fillId="0" borderId="15" xfId="0" applyNumberFormat="1" applyFont="1" applyBorder="1" applyAlignment="1">
      <alignment vertical="center"/>
    </xf>
    <xf numFmtId="37" fontId="56" fillId="0" borderId="14" xfId="0" quotePrefix="1" applyNumberFormat="1" applyFont="1" applyBorder="1" applyAlignment="1">
      <alignment horizontal="right" vertical="top"/>
    </xf>
    <xf numFmtId="49" fontId="1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right" vertical="center"/>
    </xf>
    <xf numFmtId="49" fontId="16" fillId="25" borderId="0" xfId="0" applyNumberFormat="1" applyFont="1" applyFill="1" applyBorder="1" applyAlignment="1">
      <alignment vertical="center"/>
    </xf>
    <xf numFmtId="0" fontId="5" fillId="25" borderId="16" xfId="0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/>
    </xf>
    <xf numFmtId="49" fontId="52" fillId="25" borderId="17" xfId="0" applyNumberFormat="1" applyFont="1" applyFill="1" applyBorder="1" applyAlignment="1">
      <alignment horizontal="center" vertical="center"/>
    </xf>
    <xf numFmtId="49" fontId="52" fillId="25" borderId="18" xfId="0" applyNumberFormat="1" applyFont="1" applyFill="1" applyBorder="1" applyAlignment="1">
      <alignment horizontal="center" vertical="center"/>
    </xf>
    <xf numFmtId="49" fontId="5" fillId="25" borderId="18" xfId="0" applyNumberFormat="1" applyFont="1" applyFill="1" applyBorder="1" applyAlignment="1">
      <alignment horizontal="center" vertical="center"/>
    </xf>
    <xf numFmtId="49" fontId="5" fillId="25" borderId="32" xfId="0" applyNumberFormat="1" applyFont="1" applyFill="1" applyBorder="1" applyAlignment="1">
      <alignment horizontal="center" vertical="center"/>
    </xf>
    <xf numFmtId="49" fontId="5" fillId="25" borderId="16" xfId="0" applyNumberFormat="1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 wrapText="1"/>
    </xf>
    <xf numFmtId="0" fontId="4" fillId="25" borderId="18" xfId="0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center" vertical="center"/>
    </xf>
    <xf numFmtId="49" fontId="8" fillId="25" borderId="0" xfId="0" applyNumberFormat="1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23" xfId="0" applyFont="1" applyFill="1" applyBorder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/>
    </xf>
    <xf numFmtId="3" fontId="5" fillId="25" borderId="17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43" fillId="0" borderId="0" xfId="0" applyFont="1" applyFill="1"/>
    <xf numFmtId="49" fontId="46" fillId="0" borderId="0" xfId="42" applyNumberFormat="1" applyFont="1" applyFill="1" applyBorder="1" applyAlignment="1">
      <alignment vertical="center"/>
    </xf>
    <xf numFmtId="0" fontId="54" fillId="0" borderId="0" xfId="42" applyNumberFormat="1" applyFont="1" applyFill="1" applyBorder="1" applyAlignment="1">
      <alignment horizontal="center"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54" fillId="0" borderId="0" xfId="42" applyNumberFormat="1" applyFont="1" applyFill="1" applyBorder="1" applyAlignment="1">
      <alignment horizontal="distributed" vertical="center"/>
    </xf>
    <xf numFmtId="49" fontId="15" fillId="0" borderId="16" xfId="42" applyNumberFormat="1" applyFont="1" applyFill="1" applyBorder="1" applyAlignment="1">
      <alignment horizontal="center" vertical="center"/>
    </xf>
    <xf numFmtId="49" fontId="15" fillId="0" borderId="17" xfId="42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/>
    </xf>
    <xf numFmtId="0" fontId="15" fillId="0" borderId="0" xfId="42" applyNumberFormat="1" applyFont="1" applyFill="1" applyBorder="1" applyAlignment="1">
      <alignment horizontal="distributed" vertical="center" wrapText="1"/>
    </xf>
    <xf numFmtId="0" fontId="5" fillId="0" borderId="0" xfId="0" applyFont="1" applyBorder="1" applyAlignment="1">
      <alignment horizontal="distributed" vertical="center"/>
    </xf>
    <xf numFmtId="49" fontId="15" fillId="0" borderId="33" xfId="42" applyNumberFormat="1" applyFont="1" applyFill="1" applyBorder="1" applyAlignment="1">
      <alignment horizontal="center" vertical="center"/>
    </xf>
    <xf numFmtId="49" fontId="15" fillId="0" borderId="36" xfId="42" applyNumberFormat="1" applyFont="1" applyFill="1" applyBorder="1" applyAlignment="1">
      <alignment horizontal="center" vertical="center"/>
    </xf>
    <xf numFmtId="49" fontId="15" fillId="0" borderId="26" xfId="42" applyNumberFormat="1" applyFont="1" applyFill="1" applyBorder="1" applyAlignment="1">
      <alignment horizontal="center" vertical="center"/>
    </xf>
    <xf numFmtId="49" fontId="15" fillId="0" borderId="27" xfId="42" applyNumberFormat="1" applyFont="1" applyFill="1" applyBorder="1" applyAlignment="1">
      <alignment horizontal="center" vertical="center"/>
    </xf>
    <xf numFmtId="182" fontId="5" fillId="0" borderId="32" xfId="42" applyNumberFormat="1" applyFont="1" applyFill="1" applyBorder="1" applyAlignment="1">
      <alignment horizontal="center" vertical="center"/>
    </xf>
    <xf numFmtId="182" fontId="52" fillId="0" borderId="18" xfId="42" applyNumberFormat="1" applyFont="1" applyFill="1" applyBorder="1" applyAlignment="1">
      <alignment horizontal="center" vertical="center"/>
    </xf>
    <xf numFmtId="182" fontId="52" fillId="0" borderId="32" xfId="42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 shrinkToFit="1"/>
    </xf>
    <xf numFmtId="0" fontId="43" fillId="0" borderId="0" xfId="0" applyFont="1" applyAlignment="1">
      <alignment horizontal="distributed" vertical="center" wrapText="1" shrinkToFit="1"/>
    </xf>
    <xf numFmtId="182" fontId="5" fillId="0" borderId="18" xfId="42" applyNumberFormat="1" applyFont="1" applyFill="1" applyBorder="1" applyAlignment="1">
      <alignment horizontal="center" vertical="center"/>
    </xf>
    <xf numFmtId="182" fontId="5" fillId="0" borderId="16" xfId="42" applyNumberFormat="1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left" vertical="center"/>
    </xf>
    <xf numFmtId="0" fontId="5" fillId="25" borderId="28" xfId="0" applyFont="1" applyFill="1" applyBorder="1" applyAlignment="1">
      <alignment horizontal="center" vertical="distributed" textRotation="255" wrapText="1"/>
    </xf>
    <xf numFmtId="0" fontId="5" fillId="25" borderId="28" xfId="0" applyFont="1" applyFill="1" applyBorder="1" applyAlignment="1">
      <alignment horizontal="center" vertical="distributed" textRotation="255"/>
    </xf>
    <xf numFmtId="0" fontId="5" fillId="25" borderId="10" xfId="0" applyFont="1" applyFill="1" applyBorder="1" applyAlignment="1">
      <alignment horizontal="right" vertical="center"/>
    </xf>
    <xf numFmtId="0" fontId="5" fillId="25" borderId="19" xfId="0" applyFont="1" applyFill="1" applyBorder="1" applyAlignment="1">
      <alignment horizontal="right" vertical="center"/>
    </xf>
    <xf numFmtId="0" fontId="5" fillId="25" borderId="17" xfId="0" applyFont="1" applyFill="1" applyBorder="1" applyAlignment="1">
      <alignment horizontal="right" vertical="center"/>
    </xf>
    <xf numFmtId="0" fontId="5" fillId="25" borderId="18" xfId="0" applyFont="1" applyFill="1" applyBorder="1" applyAlignment="1">
      <alignment horizontal="right" vertical="center"/>
    </xf>
    <xf numFmtId="0" fontId="52" fillId="25" borderId="12" xfId="0" applyFont="1" applyFill="1" applyBorder="1" applyAlignment="1">
      <alignment horizontal="center" vertical="distributed" textRotation="255"/>
    </xf>
    <xf numFmtId="0" fontId="5" fillId="25" borderId="12" xfId="0" applyFont="1" applyFill="1" applyBorder="1" applyAlignment="1">
      <alignment horizontal="center" vertical="distributed" textRotation="255" wrapText="1"/>
    </xf>
    <xf numFmtId="0" fontId="5" fillId="25" borderId="12" xfId="0" applyFont="1" applyFill="1" applyBorder="1" applyAlignment="1">
      <alignment horizontal="center" vertical="distributed" textRotation="255"/>
    </xf>
    <xf numFmtId="0" fontId="5" fillId="25" borderId="20" xfId="0" applyFont="1" applyFill="1" applyBorder="1" applyAlignment="1">
      <alignment horizontal="center" vertical="distributed" textRotation="255"/>
    </xf>
    <xf numFmtId="0" fontId="5" fillId="25" borderId="22" xfId="0" applyFont="1" applyFill="1" applyBorder="1" applyAlignment="1">
      <alignment horizontal="center" vertical="distributed" textRotation="255" wrapText="1"/>
    </xf>
    <xf numFmtId="0" fontId="5" fillId="25" borderId="22" xfId="0" applyFont="1" applyFill="1" applyBorder="1" applyAlignment="1">
      <alignment horizontal="center" vertical="distributed" textRotation="255"/>
    </xf>
    <xf numFmtId="0" fontId="5" fillId="25" borderId="11" xfId="0" applyFont="1" applyFill="1" applyBorder="1" applyAlignment="1">
      <alignment horizontal="center" vertical="distributed" textRotation="255"/>
    </xf>
    <xf numFmtId="0" fontId="5" fillId="25" borderId="33" xfId="0" applyFont="1" applyFill="1" applyBorder="1" applyAlignment="1">
      <alignment horizontal="center" vertical="center"/>
    </xf>
    <xf numFmtId="0" fontId="5" fillId="25" borderId="31" xfId="0" applyFont="1" applyFill="1" applyBorder="1" applyAlignment="1">
      <alignment horizontal="center" vertical="center"/>
    </xf>
    <xf numFmtId="0" fontId="5" fillId="25" borderId="32" xfId="0" applyFont="1" applyFill="1" applyBorder="1" applyAlignment="1">
      <alignment vertical="center" wrapText="1"/>
    </xf>
    <xf numFmtId="0" fontId="5" fillId="25" borderId="32" xfId="0" applyFont="1" applyFill="1" applyBorder="1" applyAlignment="1">
      <alignment vertical="center"/>
    </xf>
    <xf numFmtId="0" fontId="5" fillId="25" borderId="26" xfId="0" applyFont="1" applyFill="1" applyBorder="1" applyAlignment="1">
      <alignment horizontal="center" vertical="center"/>
    </xf>
    <xf numFmtId="0" fontId="52" fillId="25" borderId="36" xfId="0" applyFont="1" applyFill="1" applyBorder="1" applyAlignment="1">
      <alignment horizontal="center" vertical="center"/>
    </xf>
    <xf numFmtId="0" fontId="52" fillId="25" borderId="27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5" fillId="25" borderId="25" xfId="0" applyFont="1" applyFill="1" applyBorder="1" applyAlignment="1">
      <alignment horizontal="center" vertical="center"/>
    </xf>
    <xf numFmtId="0" fontId="5" fillId="25" borderId="36" xfId="0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/>
    </xf>
    <xf numFmtId="0" fontId="5" fillId="25" borderId="29" xfId="0" applyFont="1" applyFill="1" applyBorder="1" applyAlignment="1">
      <alignment horizontal="center" vertical="center"/>
    </xf>
    <xf numFmtId="0" fontId="52" fillId="0" borderId="32" xfId="0" applyFont="1" applyBorder="1" applyAlignment="1">
      <alignment vertical="center"/>
    </xf>
    <xf numFmtId="0" fontId="5" fillId="0" borderId="24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6" fontId="52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76" fontId="52" fillId="0" borderId="12" xfId="0" applyNumberFormat="1" applyFont="1" applyFill="1" applyBorder="1" applyAlignment="1">
      <alignment vertical="center"/>
    </xf>
    <xf numFmtId="181" fontId="52" fillId="0" borderId="0" xfId="0" applyNumberFormat="1" applyFont="1" applyFill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horizontal="right" vertical="center"/>
    </xf>
    <xf numFmtId="181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2" fillId="0" borderId="12" xfId="0" applyNumberFormat="1" applyFont="1" applyFill="1" applyBorder="1" applyAlignment="1">
      <alignment horizontal="right" vertical="center"/>
    </xf>
    <xf numFmtId="176" fontId="52" fillId="0" borderId="0" xfId="0" applyNumberFormat="1" applyFont="1" applyFill="1" applyBorder="1" applyAlignment="1">
      <alignment horizontal="right" vertical="center"/>
    </xf>
    <xf numFmtId="181" fontId="52" fillId="0" borderId="0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distributed" vertical="center"/>
    </xf>
    <xf numFmtId="49" fontId="16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left" vertical="center"/>
    </xf>
    <xf numFmtId="0" fontId="43" fillId="0" borderId="0" xfId="0" applyFont="1" applyBorder="1" applyAlignment="1">
      <alignment horizontal="distributed"/>
    </xf>
    <xf numFmtId="176" fontId="5" fillId="0" borderId="22" xfId="0" applyNumberFormat="1" applyFont="1" applyBorder="1" applyAlignment="1">
      <alignment horizontal="right" vertical="center"/>
    </xf>
    <xf numFmtId="0" fontId="5" fillId="25" borderId="32" xfId="0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distributed" vertical="center"/>
    </xf>
    <xf numFmtId="184" fontId="5" fillId="0" borderId="0" xfId="0" applyNumberFormat="1" applyFont="1" applyFill="1" applyBorder="1" applyAlignment="1">
      <alignment vertical="center"/>
    </xf>
    <xf numFmtId="0" fontId="52" fillId="0" borderId="2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10" xfId="0" applyFont="1" applyFill="1" applyBorder="1" applyAlignment="1">
      <alignment horizontal="center" vertical="distributed" textRotation="255" justifyLastLine="1"/>
    </xf>
    <xf numFmtId="49" fontId="49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 textRotation="255"/>
    </xf>
    <xf numFmtId="0" fontId="5" fillId="0" borderId="12" xfId="0" applyFont="1" applyFill="1" applyBorder="1" applyAlignment="1">
      <alignment vertical="center" textRotation="255"/>
    </xf>
    <xf numFmtId="0" fontId="43" fillId="0" borderId="25" xfId="0" applyFont="1" applyFill="1" applyBorder="1" applyAlignment="1">
      <alignment vertical="center" textRotation="255"/>
    </xf>
    <xf numFmtId="0" fontId="5" fillId="0" borderId="3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3" fillId="0" borderId="26" xfId="0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" fillId="0" borderId="24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wrapText="1"/>
    </xf>
    <xf numFmtId="49" fontId="1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2" fillId="0" borderId="17" xfId="0" applyNumberFormat="1" applyFont="1" applyFill="1" applyBorder="1" applyAlignment="1">
      <alignment horizontal="center" vertical="center"/>
    </xf>
    <xf numFmtId="49" fontId="52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37" fontId="56" fillId="25" borderId="0" xfId="0" applyNumberFormat="1" applyFont="1" applyFill="1" applyAlignment="1">
      <alignment horizontal="right" vertical="center"/>
    </xf>
    <xf numFmtId="0" fontId="5" fillId="25" borderId="14" xfId="0" applyFont="1" applyFill="1" applyBorder="1" applyAlignment="1">
      <alignment horizontal="distributed" vertical="center"/>
    </xf>
    <xf numFmtId="0" fontId="5" fillId="25" borderId="0" xfId="0" applyFont="1" applyFill="1" applyAlignment="1">
      <alignment horizontal="distributed" vertical="center"/>
    </xf>
    <xf numFmtId="39" fontId="56" fillId="25" borderId="0" xfId="0" applyNumberFormat="1" applyFont="1" applyFill="1" applyAlignment="1">
      <alignment horizontal="right" vertical="center"/>
    </xf>
    <xf numFmtId="49" fontId="16" fillId="25" borderId="0" xfId="0" applyNumberFormat="1" applyFont="1" applyFill="1" applyAlignment="1">
      <alignment vertical="center"/>
    </xf>
    <xf numFmtId="0" fontId="52" fillId="25" borderId="24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distributed"/>
    </xf>
    <xf numFmtId="176" fontId="5" fillId="25" borderId="12" xfId="0" applyNumberFormat="1" applyFont="1" applyFill="1" applyBorder="1" applyAlignment="1">
      <alignment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distributed" vertical="center"/>
    </xf>
    <xf numFmtId="49" fontId="51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distributed" vertical="center"/>
    </xf>
    <xf numFmtId="49" fontId="16" fillId="0" borderId="0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49" fontId="52" fillId="0" borderId="0" xfId="0" applyNumberFormat="1" applyFont="1" applyBorder="1" applyAlignment="1">
      <alignment horizontal="distributed" vertical="center"/>
    </xf>
    <xf numFmtId="0" fontId="43" fillId="25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JB16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723900</xdr:colOff>
      <xdr:row>13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0" y="2933700"/>
          <a:ext cx="148590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（注）年少人口指数＝</a:t>
          </a:r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3</xdr:col>
      <xdr:colOff>57150</xdr:colOff>
      <xdr:row>12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1419225" y="2933700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xdr:txBody>
    </xdr:sp>
    <xdr:clientData/>
  </xdr:twoCellAnchor>
  <xdr:twoCellAnchor>
    <xdr:from>
      <xdr:col>1</xdr:col>
      <xdr:colOff>619125</xdr:colOff>
      <xdr:row>12</xdr:row>
      <xdr:rowOff>9525</xdr:rowOff>
    </xdr:from>
    <xdr:to>
      <xdr:col>3</xdr:col>
      <xdr:colOff>76200</xdr:colOff>
      <xdr:row>13</xdr:row>
      <xdr:rowOff>9525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1381125" y="3114675"/>
          <a:ext cx="92392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57150</xdr:colOff>
      <xdr:row>11</xdr:row>
      <xdr:rowOff>0</xdr:rowOff>
    </xdr:from>
    <xdr:to>
      <xdr:col>5</xdr:col>
      <xdr:colOff>266700</xdr:colOff>
      <xdr:row>13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286000" y="2933700"/>
          <a:ext cx="167640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老年人口指数＝</a:t>
          </a:r>
        </a:p>
      </xdr:txBody>
    </xdr:sp>
    <xdr:clientData/>
  </xdr:twoCellAnchor>
  <xdr:twoCellAnchor>
    <xdr:from>
      <xdr:col>5</xdr:col>
      <xdr:colOff>200025</xdr:colOff>
      <xdr:row>12</xdr:row>
      <xdr:rowOff>9525</xdr:rowOff>
    </xdr:from>
    <xdr:to>
      <xdr:col>6</xdr:col>
      <xdr:colOff>361950</xdr:colOff>
      <xdr:row>13</xdr:row>
      <xdr:rowOff>9525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3895725" y="3114675"/>
          <a:ext cx="89535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5</xdr:col>
      <xdr:colOff>219075</xdr:colOff>
      <xdr:row>11</xdr:row>
      <xdr:rowOff>0</xdr:rowOff>
    </xdr:from>
    <xdr:to>
      <xdr:col>6</xdr:col>
      <xdr:colOff>352425</xdr:colOff>
      <xdr:row>12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3914775" y="2933700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704850</xdr:colOff>
      <xdr:row>16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0" y="3333750"/>
          <a:ext cx="146685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従属人口指数＝</a:t>
          </a:r>
        </a:p>
      </xdr:txBody>
    </xdr:sp>
    <xdr:clientData/>
  </xdr:twoCellAnchor>
  <xdr:twoCellAnchor>
    <xdr:from>
      <xdr:col>1</xdr:col>
      <xdr:colOff>628650</xdr:colOff>
      <xdr:row>14</xdr:row>
      <xdr:rowOff>0</xdr:rowOff>
    </xdr:from>
    <xdr:to>
      <xdr:col>3</xdr:col>
      <xdr:colOff>495300</xdr:colOff>
      <xdr:row>15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1390650" y="3333750"/>
          <a:ext cx="133350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年少人口＋老年人口</a:t>
          </a:r>
        </a:p>
      </xdr:txBody>
    </xdr:sp>
    <xdr:clientData/>
  </xdr:twoCellAnchor>
  <xdr:twoCellAnchor>
    <xdr:from>
      <xdr:col>1</xdr:col>
      <xdr:colOff>657225</xdr:colOff>
      <xdr:row>15</xdr:row>
      <xdr:rowOff>9525</xdr:rowOff>
    </xdr:from>
    <xdr:to>
      <xdr:col>3</xdr:col>
      <xdr:colOff>476250</xdr:colOff>
      <xdr:row>16</xdr:row>
      <xdr:rowOff>9525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1419225" y="3514725"/>
          <a:ext cx="12858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476250</xdr:colOff>
      <xdr:row>14</xdr:row>
      <xdr:rowOff>0</xdr:rowOff>
    </xdr:from>
    <xdr:to>
      <xdr:col>5</xdr:col>
      <xdr:colOff>561975</xdr:colOff>
      <xdr:row>16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2705100" y="3333750"/>
          <a:ext cx="155257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老年化指数＝</a:t>
          </a:r>
        </a:p>
      </xdr:txBody>
    </xdr:sp>
    <xdr:clientData/>
  </xdr:twoCellAnchor>
  <xdr:twoCellAnchor>
    <xdr:from>
      <xdr:col>5</xdr:col>
      <xdr:colOff>504825</xdr:colOff>
      <xdr:row>14</xdr:row>
      <xdr:rowOff>0</xdr:rowOff>
    </xdr:from>
    <xdr:to>
      <xdr:col>6</xdr:col>
      <xdr:colOff>381000</xdr:colOff>
      <xdr:row>14</xdr:row>
      <xdr:rowOff>161925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200525" y="3333750"/>
          <a:ext cx="609600" cy="1619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5</xdr:col>
      <xdr:colOff>504825</xdr:colOff>
      <xdr:row>15</xdr:row>
      <xdr:rowOff>9525</xdr:rowOff>
    </xdr:from>
    <xdr:to>
      <xdr:col>6</xdr:col>
      <xdr:colOff>381000</xdr:colOff>
      <xdr:row>16</xdr:row>
      <xdr:rowOff>9525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200525" y="3514725"/>
          <a:ext cx="60960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695325</xdr:colOff>
      <xdr:row>19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0" y="3733800"/>
          <a:ext cx="292417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老年人口１人当たりの生産年齢人口＝</a:t>
          </a:r>
        </a:p>
      </xdr:txBody>
    </xdr:sp>
    <xdr:clientData/>
  </xdr:twoCellAnchor>
  <xdr:twoCellAnchor>
    <xdr:from>
      <xdr:col>3</xdr:col>
      <xdr:colOff>561975</xdr:colOff>
      <xdr:row>17</xdr:row>
      <xdr:rowOff>0</xdr:rowOff>
    </xdr:from>
    <xdr:to>
      <xdr:col>5</xdr:col>
      <xdr:colOff>98473</xdr:colOff>
      <xdr:row>17</xdr:row>
      <xdr:rowOff>154745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2615858" y="3699803"/>
          <a:ext cx="886997" cy="15474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571500</xdr:colOff>
      <xdr:row>18</xdr:row>
      <xdr:rowOff>9525</xdr:rowOff>
    </xdr:from>
    <xdr:to>
      <xdr:col>5</xdr:col>
      <xdr:colOff>63304</xdr:colOff>
      <xdr:row>19</xdr:row>
      <xdr:rowOff>21101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2625383" y="3878140"/>
          <a:ext cx="842303" cy="180389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5</xdr:col>
      <xdr:colOff>219075</xdr:colOff>
      <xdr:row>12</xdr:row>
      <xdr:rowOff>0</xdr:rowOff>
    </xdr:from>
    <xdr:to>
      <xdr:col>6</xdr:col>
      <xdr:colOff>352425</xdr:colOff>
      <xdr:row>12</xdr:row>
      <xdr:rowOff>0</xdr:rowOff>
    </xdr:to>
    <xdr:sp macro="" textlink="">
      <xdr:nvSpPr>
        <xdr:cNvPr id="387144" name="Line 20"/>
        <xdr:cNvSpPr>
          <a:spLocks noChangeShapeType="1"/>
        </xdr:cNvSpPr>
      </xdr:nvSpPr>
      <xdr:spPr bwMode="auto">
        <a:xfrm>
          <a:off x="3914775" y="31051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12</xdr:row>
      <xdr:rowOff>0</xdr:rowOff>
    </xdr:from>
    <xdr:to>
      <xdr:col>3</xdr:col>
      <xdr:colOff>57150</xdr:colOff>
      <xdr:row>12</xdr:row>
      <xdr:rowOff>0</xdr:rowOff>
    </xdr:to>
    <xdr:sp macro="" textlink="">
      <xdr:nvSpPr>
        <xdr:cNvPr id="387145" name="Line 21"/>
        <xdr:cNvSpPr>
          <a:spLocks noChangeShapeType="1"/>
        </xdr:cNvSpPr>
      </xdr:nvSpPr>
      <xdr:spPr bwMode="auto">
        <a:xfrm>
          <a:off x="1419225" y="31051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18</xdr:row>
      <xdr:rowOff>0</xdr:rowOff>
    </xdr:from>
    <xdr:to>
      <xdr:col>5</xdr:col>
      <xdr:colOff>85001</xdr:colOff>
      <xdr:row>18</xdr:row>
      <xdr:rowOff>0</xdr:rowOff>
    </xdr:to>
    <xdr:sp macro="" textlink="">
      <xdr:nvSpPr>
        <xdr:cNvPr id="387146" name="Line 22"/>
        <xdr:cNvSpPr>
          <a:spLocks noChangeShapeType="1"/>
        </xdr:cNvSpPr>
      </xdr:nvSpPr>
      <xdr:spPr bwMode="auto">
        <a:xfrm>
          <a:off x="2625383" y="3868615"/>
          <a:ext cx="864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504825</xdr:colOff>
      <xdr:row>15</xdr:row>
      <xdr:rowOff>0</xdr:rowOff>
    </xdr:from>
    <xdr:to>
      <xdr:col>6</xdr:col>
      <xdr:colOff>361950</xdr:colOff>
      <xdr:row>15</xdr:row>
      <xdr:rowOff>0</xdr:rowOff>
    </xdr:to>
    <xdr:sp macro="" textlink="">
      <xdr:nvSpPr>
        <xdr:cNvPr id="387147" name="Line 23"/>
        <xdr:cNvSpPr>
          <a:spLocks noChangeShapeType="1"/>
        </xdr:cNvSpPr>
      </xdr:nvSpPr>
      <xdr:spPr bwMode="auto">
        <a:xfrm>
          <a:off x="4200525" y="3505200"/>
          <a:ext cx="590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15</xdr:row>
      <xdr:rowOff>0</xdr:rowOff>
    </xdr:from>
    <xdr:to>
      <xdr:col>3</xdr:col>
      <xdr:colOff>476250</xdr:colOff>
      <xdr:row>15</xdr:row>
      <xdr:rowOff>0</xdr:rowOff>
    </xdr:to>
    <xdr:sp macro="" textlink="">
      <xdr:nvSpPr>
        <xdr:cNvPr id="387148" name="Line 24"/>
        <xdr:cNvSpPr>
          <a:spLocks noChangeShapeType="1"/>
        </xdr:cNvSpPr>
      </xdr:nvSpPr>
      <xdr:spPr bwMode="auto">
        <a:xfrm>
          <a:off x="1419225" y="3505200"/>
          <a:ext cx="1285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361950</xdr:colOff>
      <xdr:row>14</xdr:row>
      <xdr:rowOff>0</xdr:rowOff>
    </xdr:from>
    <xdr:to>
      <xdr:col>7</xdr:col>
      <xdr:colOff>126609</xdr:colOff>
      <xdr:row>16</xdr:row>
      <xdr:rowOff>0</xdr:rowOff>
    </xdr:to>
    <xdr:sp macro="" textlink="">
      <xdr:nvSpPr>
        <xdr:cNvPr id="11289" name="Text Box 25"/>
        <xdr:cNvSpPr txBox="1">
          <a:spLocks noChangeArrowheads="1"/>
        </xdr:cNvSpPr>
      </xdr:nvSpPr>
      <xdr:spPr bwMode="auto">
        <a:xfrm>
          <a:off x="4441581" y="3305908"/>
          <a:ext cx="439908" cy="337624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>
    <xdr:from>
      <xdr:col>6</xdr:col>
      <xdr:colOff>352425</xdr:colOff>
      <xdr:row>11</xdr:row>
      <xdr:rowOff>0</xdr:rowOff>
    </xdr:from>
    <xdr:to>
      <xdr:col>7</xdr:col>
      <xdr:colOff>161778</xdr:colOff>
      <xdr:row>13</xdr:row>
      <xdr:rowOff>0</xdr:rowOff>
    </xdr:to>
    <xdr:sp macro="" textlink="">
      <xdr:nvSpPr>
        <xdr:cNvPr id="11290" name="Text Box 26"/>
        <xdr:cNvSpPr txBox="1">
          <a:spLocks noChangeArrowheads="1"/>
        </xdr:cNvSpPr>
      </xdr:nvSpPr>
      <xdr:spPr bwMode="auto">
        <a:xfrm>
          <a:off x="4432056" y="2912012"/>
          <a:ext cx="484602" cy="3376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333375</xdr:rowOff>
    </xdr:from>
    <xdr:to>
      <xdr:col>7</xdr:col>
      <xdr:colOff>38100</xdr:colOff>
      <xdr:row>3</xdr:row>
      <xdr:rowOff>28575</xdr:rowOff>
    </xdr:to>
    <xdr:sp macro="" textlink="">
      <xdr:nvSpPr>
        <xdr:cNvPr id="388097" name="Text Box 1"/>
        <xdr:cNvSpPr txBox="1">
          <a:spLocks noChangeArrowheads="1"/>
        </xdr:cNvSpPr>
      </xdr:nvSpPr>
      <xdr:spPr bwMode="auto">
        <a:xfrm>
          <a:off x="2428875" y="809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7</xdr:col>
      <xdr:colOff>381000</xdr:colOff>
      <xdr:row>2</xdr:row>
      <xdr:rowOff>333375</xdr:rowOff>
    </xdr:from>
    <xdr:to>
      <xdr:col>8</xdr:col>
      <xdr:colOff>47625</xdr:colOff>
      <xdr:row>3</xdr:row>
      <xdr:rowOff>28575</xdr:rowOff>
    </xdr:to>
    <xdr:sp macro="" textlink="">
      <xdr:nvSpPr>
        <xdr:cNvPr id="388098" name="Text Box 2"/>
        <xdr:cNvSpPr txBox="1">
          <a:spLocks noChangeArrowheads="1"/>
        </xdr:cNvSpPr>
      </xdr:nvSpPr>
      <xdr:spPr bwMode="auto">
        <a:xfrm>
          <a:off x="3009900" y="809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333375</xdr:rowOff>
    </xdr:from>
    <xdr:to>
      <xdr:col>11</xdr:col>
      <xdr:colOff>38100</xdr:colOff>
      <xdr:row>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3390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361950</xdr:colOff>
      <xdr:row>3</xdr:row>
      <xdr:rowOff>276225</xdr:rowOff>
    </xdr:from>
    <xdr:to>
      <xdr:col>12</xdr:col>
      <xdr:colOff>28575</xdr:colOff>
      <xdr:row>3</xdr:row>
      <xdr:rowOff>485775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067300" y="98107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428625</xdr:colOff>
      <xdr:row>3</xdr:row>
      <xdr:rowOff>342901</xdr:rowOff>
    </xdr:from>
    <xdr:to>
      <xdr:col>7</xdr:col>
      <xdr:colOff>800100</xdr:colOff>
      <xdr:row>5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257425" y="1047751"/>
          <a:ext cx="371475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8</xdr:col>
      <xdr:colOff>333375</xdr:colOff>
      <xdr:row>3</xdr:row>
      <xdr:rowOff>305239</xdr:rowOff>
    </xdr:from>
    <xdr:to>
      <xdr:col>8</xdr:col>
      <xdr:colOff>657225</xdr:colOff>
      <xdr:row>5</xdr:row>
      <xdr:rowOff>439</xdr:rowOff>
    </xdr:to>
    <xdr:sp macro="" textlink="">
      <xdr:nvSpPr>
        <xdr:cNvPr id="10" name="テキスト ボックス 9"/>
        <xdr:cNvSpPr txBox="1"/>
      </xdr:nvSpPr>
      <xdr:spPr>
        <a:xfrm>
          <a:off x="2745984" y="1008624"/>
          <a:ext cx="323850" cy="264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3</xdr:row>
      <xdr:rowOff>295713</xdr:rowOff>
    </xdr:from>
    <xdr:to>
      <xdr:col>9</xdr:col>
      <xdr:colOff>745442</xdr:colOff>
      <xdr:row>5</xdr:row>
      <xdr:rowOff>9964</xdr:rowOff>
    </xdr:to>
    <xdr:sp macro="" textlink="">
      <xdr:nvSpPr>
        <xdr:cNvPr id="11" name="テキスト ボックス 10"/>
        <xdr:cNvSpPr txBox="1"/>
      </xdr:nvSpPr>
      <xdr:spPr>
        <a:xfrm>
          <a:off x="3482047" y="999098"/>
          <a:ext cx="421592" cy="283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10</xdr:col>
      <xdr:colOff>352425</xdr:colOff>
      <xdr:row>3</xdr:row>
      <xdr:rowOff>295275</xdr:rowOff>
    </xdr:from>
    <xdr:to>
      <xdr:col>10</xdr:col>
      <xdr:colOff>647700</xdr:colOff>
      <xdr:row>4</xdr:row>
      <xdr:rowOff>9525</xdr:rowOff>
    </xdr:to>
    <xdr:sp macro="" textlink="">
      <xdr:nvSpPr>
        <xdr:cNvPr id="12" name="テキスト ボックス 11"/>
        <xdr:cNvSpPr txBox="1"/>
      </xdr:nvSpPr>
      <xdr:spPr>
        <a:xfrm>
          <a:off x="4352925" y="1000125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381000</xdr:colOff>
      <xdr:row>3</xdr:row>
      <xdr:rowOff>323850</xdr:rowOff>
    </xdr:from>
    <xdr:to>
      <xdr:col>11</xdr:col>
      <xdr:colOff>800100</xdr:colOff>
      <xdr:row>4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5448300" y="1028700"/>
          <a:ext cx="4191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3</xdr:row>
      <xdr:rowOff>342900</xdr:rowOff>
    </xdr:from>
    <xdr:to>
      <xdr:col>12</xdr:col>
      <xdr:colOff>666750</xdr:colOff>
      <xdr:row>4</xdr:row>
      <xdr:rowOff>28575</xdr:rowOff>
    </xdr:to>
    <xdr:sp macro="" textlink="">
      <xdr:nvSpPr>
        <xdr:cNvPr id="14" name="テキスト ボックス 13"/>
        <xdr:cNvSpPr txBox="1"/>
      </xdr:nvSpPr>
      <xdr:spPr>
        <a:xfrm>
          <a:off x="5762625" y="1047750"/>
          <a:ext cx="3143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383635</xdr:colOff>
      <xdr:row>3</xdr:row>
      <xdr:rowOff>314325</xdr:rowOff>
    </xdr:from>
    <xdr:to>
      <xdr:col>10</xdr:col>
      <xdr:colOff>700597</xdr:colOff>
      <xdr:row>5</xdr:row>
      <xdr:rowOff>9525</xdr:rowOff>
    </xdr:to>
    <xdr:sp macro="" textlink="">
      <xdr:nvSpPr>
        <xdr:cNvPr id="15" name="テキスト ボックス 14"/>
        <xdr:cNvSpPr txBox="1"/>
      </xdr:nvSpPr>
      <xdr:spPr>
        <a:xfrm>
          <a:off x="4287420" y="1017710"/>
          <a:ext cx="316962" cy="264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11</xdr:col>
      <xdr:colOff>320327</xdr:colOff>
      <xdr:row>3</xdr:row>
      <xdr:rowOff>314325</xdr:rowOff>
    </xdr:from>
    <xdr:to>
      <xdr:col>11</xdr:col>
      <xdr:colOff>665865</xdr:colOff>
      <xdr:row>5</xdr:row>
      <xdr:rowOff>28575</xdr:rowOff>
    </xdr:to>
    <xdr:sp macro="" textlink="">
      <xdr:nvSpPr>
        <xdr:cNvPr id="16" name="テキスト ボックス 15"/>
        <xdr:cNvSpPr txBox="1"/>
      </xdr:nvSpPr>
      <xdr:spPr>
        <a:xfrm>
          <a:off x="4969699" y="1017710"/>
          <a:ext cx="345538" cy="2839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12</xdr:col>
      <xdr:colOff>308751</xdr:colOff>
      <xdr:row>3</xdr:row>
      <xdr:rowOff>314325</xdr:rowOff>
    </xdr:from>
    <xdr:to>
      <xdr:col>12</xdr:col>
      <xdr:colOff>663814</xdr:colOff>
      <xdr:row>4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5703711" y="1017710"/>
          <a:ext cx="355063" cy="2227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13</xdr:col>
      <xdr:colOff>409575</xdr:colOff>
      <xdr:row>3</xdr:row>
      <xdr:rowOff>371475</xdr:rowOff>
    </xdr:from>
    <xdr:to>
      <xdr:col>14</xdr:col>
      <xdr:colOff>142875</xdr:colOff>
      <xdr:row>5</xdr:row>
      <xdr:rowOff>9525</xdr:rowOff>
    </xdr:to>
    <xdr:sp macro="" textlink="">
      <xdr:nvSpPr>
        <xdr:cNvPr id="21" name="テキスト ボックス 20"/>
        <xdr:cNvSpPr txBox="1"/>
      </xdr:nvSpPr>
      <xdr:spPr>
        <a:xfrm>
          <a:off x="7096125" y="1085850"/>
          <a:ext cx="4191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8</xdr:col>
      <xdr:colOff>352425</xdr:colOff>
      <xdr:row>3</xdr:row>
      <xdr:rowOff>253071</xdr:rowOff>
    </xdr:from>
    <xdr:to>
      <xdr:col>8</xdr:col>
      <xdr:colOff>647700</xdr:colOff>
      <xdr:row>3</xdr:row>
      <xdr:rowOff>494859</xdr:rowOff>
    </xdr:to>
    <xdr:sp macro="" textlink="">
      <xdr:nvSpPr>
        <xdr:cNvPr id="18" name="テキスト ボックス 17"/>
        <xdr:cNvSpPr txBox="1"/>
      </xdr:nvSpPr>
      <xdr:spPr>
        <a:xfrm>
          <a:off x="2765034" y="956456"/>
          <a:ext cx="295275" cy="2417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endParaRPr kumimoji="1" lang="ja-JP" altLang="en-US" sz="1100"/>
        </a:p>
      </xdr:txBody>
    </xdr:sp>
    <xdr:clientData/>
  </xdr:twoCellAnchor>
  <xdr:twoCellAnchor>
    <xdr:from>
      <xdr:col>5</xdr:col>
      <xdr:colOff>1125416</xdr:colOff>
      <xdr:row>39</xdr:row>
      <xdr:rowOff>49236</xdr:rowOff>
    </xdr:from>
    <xdr:to>
      <xdr:col>7</xdr:col>
      <xdr:colOff>216731</xdr:colOff>
      <xdr:row>41</xdr:row>
      <xdr:rowOff>25788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1568548" y="9692639"/>
          <a:ext cx="315205" cy="264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333375</xdr:rowOff>
    </xdr:from>
    <xdr:to>
      <xdr:col>11</xdr:col>
      <xdr:colOff>38100</xdr:colOff>
      <xdr:row>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3390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381000</xdr:colOff>
      <xdr:row>3</xdr:row>
      <xdr:rowOff>333375</xdr:rowOff>
    </xdr:from>
    <xdr:to>
      <xdr:col>12</xdr:col>
      <xdr:colOff>47625</xdr:colOff>
      <xdr:row>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10175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371475</xdr:colOff>
      <xdr:row>3</xdr:row>
      <xdr:rowOff>333375</xdr:rowOff>
    </xdr:from>
    <xdr:to>
      <xdr:col>8</xdr:col>
      <xdr:colOff>38100</xdr:colOff>
      <xdr:row>4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3365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381000</xdr:colOff>
      <xdr:row>3</xdr:row>
      <xdr:rowOff>333375</xdr:rowOff>
    </xdr:from>
    <xdr:to>
      <xdr:col>9</xdr:col>
      <xdr:colOff>47625</xdr:colOff>
      <xdr:row>4</xdr:row>
      <xdr:rowOff>28575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09925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371475</xdr:colOff>
      <xdr:row>3</xdr:row>
      <xdr:rowOff>333375</xdr:rowOff>
    </xdr:from>
    <xdr:to>
      <xdr:col>8</xdr:col>
      <xdr:colOff>38100</xdr:colOff>
      <xdr:row>4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10100" y="1047750"/>
          <a:ext cx="47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381000</xdr:colOff>
      <xdr:row>3</xdr:row>
      <xdr:rowOff>333375</xdr:rowOff>
    </xdr:from>
    <xdr:to>
      <xdr:col>9</xdr:col>
      <xdr:colOff>47625</xdr:colOff>
      <xdr:row>4</xdr:row>
      <xdr:rowOff>28575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429250" y="1047750"/>
          <a:ext cx="47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9525</xdr:rowOff>
    </xdr:from>
    <xdr:to>
      <xdr:col>4</xdr:col>
      <xdr:colOff>504825</xdr:colOff>
      <xdr:row>3</xdr:row>
      <xdr:rowOff>161925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752600" y="676275"/>
          <a:ext cx="247650" cy="152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>
    <xdr:from>
      <xdr:col>4</xdr:col>
      <xdr:colOff>257175</xdr:colOff>
      <xdr:row>45</xdr:row>
      <xdr:rowOff>9525</xdr:rowOff>
    </xdr:from>
    <xdr:to>
      <xdr:col>4</xdr:col>
      <xdr:colOff>504825</xdr:colOff>
      <xdr:row>45</xdr:row>
      <xdr:rowOff>161925</xdr:rowOff>
    </xdr:to>
    <xdr:sp macro="" textlink="">
      <xdr:nvSpPr>
        <xdr:cNvPr id="9230" name="Text Box 14"/>
        <xdr:cNvSpPr txBox="1">
          <a:spLocks noChangeArrowheads="1"/>
        </xdr:cNvSpPr>
      </xdr:nvSpPr>
      <xdr:spPr bwMode="auto">
        <a:xfrm>
          <a:off x="1752600" y="10744200"/>
          <a:ext cx="247650" cy="152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6</xdr:row>
      <xdr:rowOff>200025</xdr:rowOff>
    </xdr:from>
    <xdr:to>
      <xdr:col>5</xdr:col>
      <xdr:colOff>9525</xdr:colOff>
      <xdr:row>7</xdr:row>
      <xdr:rowOff>28575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962025" y="14382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>
    <xdr:from>
      <xdr:col>3</xdr:col>
      <xdr:colOff>676275</xdr:colOff>
      <xdr:row>8</xdr:row>
      <xdr:rowOff>190500</xdr:rowOff>
    </xdr:from>
    <xdr:to>
      <xdr:col>5</xdr:col>
      <xdr:colOff>0</xdr:colOff>
      <xdr:row>9</xdr:row>
      <xdr:rowOff>19050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952500" y="20097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5</xdr:row>
      <xdr:rowOff>104775</xdr:rowOff>
    </xdr:from>
    <xdr:to>
      <xdr:col>8</xdr:col>
      <xdr:colOff>495300</xdr:colOff>
      <xdr:row>5</xdr:row>
      <xdr:rowOff>342900</xdr:rowOff>
    </xdr:to>
    <xdr:sp macro="" textlink="">
      <xdr:nvSpPr>
        <xdr:cNvPr id="2" name="Text Box 54"/>
        <xdr:cNvSpPr txBox="1">
          <a:spLocks noChangeArrowheads="1"/>
        </xdr:cNvSpPr>
      </xdr:nvSpPr>
      <xdr:spPr bwMode="auto">
        <a:xfrm>
          <a:off x="1609725" y="10953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590550</xdr:colOff>
      <xdr:row>8</xdr:row>
      <xdr:rowOff>28575</xdr:rowOff>
    </xdr:from>
    <xdr:to>
      <xdr:col>8</xdr:col>
      <xdr:colOff>9525</xdr:colOff>
      <xdr:row>9</xdr:row>
      <xdr:rowOff>9525</xdr:rowOff>
    </xdr:to>
    <xdr:sp macro="" textlink="">
      <xdr:nvSpPr>
        <xdr:cNvPr id="3" name="Text Box 55"/>
        <xdr:cNvSpPr txBox="1">
          <a:spLocks noChangeArrowheads="1"/>
        </xdr:cNvSpPr>
      </xdr:nvSpPr>
      <xdr:spPr bwMode="auto">
        <a:xfrm>
          <a:off x="1123950" y="1790700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7</xdr:col>
      <xdr:colOff>0</xdr:colOff>
      <xdr:row>12</xdr:row>
      <xdr:rowOff>133350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533400" y="26955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工業専用地域と</a:t>
          </a:r>
        </a:p>
      </xdr:txBody>
    </xdr:sp>
    <xdr:clientData/>
  </xdr:twoCellAnchor>
  <xdr:twoCellAnchor>
    <xdr:from>
      <xdr:col>6</xdr:col>
      <xdr:colOff>0</xdr:colOff>
      <xdr:row>12</xdr:row>
      <xdr:rowOff>114300</xdr:rowOff>
    </xdr:from>
    <xdr:to>
      <xdr:col>7</xdr:col>
      <xdr:colOff>0</xdr:colOff>
      <xdr:row>13</xdr:row>
      <xdr:rowOff>9525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533400" y="28098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17</xdr:row>
      <xdr:rowOff>133350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33400" y="384810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準工業地域と</a:t>
          </a:r>
        </a:p>
      </xdr:txBody>
    </xdr:sp>
    <xdr:clientData/>
  </xdr:twoCellAnchor>
  <xdr:twoCellAnchor>
    <xdr:from>
      <xdr:col>6</xdr:col>
      <xdr:colOff>0</xdr:colOff>
      <xdr:row>17</xdr:row>
      <xdr:rowOff>114300</xdr:rowOff>
    </xdr:from>
    <xdr:to>
      <xdr:col>7</xdr:col>
      <xdr:colOff>0</xdr:colOff>
      <xdr:row>18</xdr:row>
      <xdr:rowOff>9525</xdr:rowOff>
    </xdr:to>
    <xdr:sp macro="" textlink="">
      <xdr:nvSpPr>
        <xdr:cNvPr id="7" name="Text Box 67"/>
        <xdr:cNvSpPr txBox="1">
          <a:spLocks noChangeArrowheads="1"/>
        </xdr:cNvSpPr>
      </xdr:nvSpPr>
      <xdr:spPr bwMode="auto">
        <a:xfrm>
          <a:off x="533400" y="396240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8" name="Text Box 68"/>
        <xdr:cNvSpPr txBox="1">
          <a:spLocks noChangeArrowheads="1"/>
        </xdr:cNvSpPr>
      </xdr:nvSpPr>
      <xdr:spPr bwMode="auto">
        <a:xfrm>
          <a:off x="533400" y="478155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商業地域とその他</a:t>
          </a: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0</xdr:colOff>
      <xdr:row>24</xdr:row>
      <xdr:rowOff>133350</xdr:rowOff>
    </xdr:to>
    <xdr:sp macro="" textlink="">
      <xdr:nvSpPr>
        <xdr:cNvPr id="9" name="Text Box 70"/>
        <xdr:cNvSpPr txBox="1">
          <a:spLocks noChangeArrowheads="1"/>
        </xdr:cNvSpPr>
      </xdr:nvSpPr>
      <xdr:spPr bwMode="auto">
        <a:xfrm>
          <a:off x="533400" y="54768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近隣商業地域と</a:t>
          </a:r>
        </a:p>
      </xdr:txBody>
    </xdr:sp>
    <xdr:clientData/>
  </xdr:twoCellAnchor>
  <xdr:twoCellAnchor>
    <xdr:from>
      <xdr:col>6</xdr:col>
      <xdr:colOff>0</xdr:colOff>
      <xdr:row>24</xdr:row>
      <xdr:rowOff>114300</xdr:rowOff>
    </xdr:from>
    <xdr:to>
      <xdr:col>7</xdr:col>
      <xdr:colOff>0</xdr:colOff>
      <xdr:row>25</xdr:row>
      <xdr:rowOff>9525</xdr:rowOff>
    </xdr:to>
    <xdr:sp macro="" textlink="">
      <xdr:nvSpPr>
        <xdr:cNvPr id="10" name="Text Box 71"/>
        <xdr:cNvSpPr txBox="1">
          <a:spLocks noChangeArrowheads="1"/>
        </xdr:cNvSpPr>
      </xdr:nvSpPr>
      <xdr:spPr bwMode="auto">
        <a:xfrm>
          <a:off x="533400" y="55911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0</xdr:colOff>
      <xdr:row>31</xdr:row>
      <xdr:rowOff>133350</xdr:rowOff>
    </xdr:to>
    <xdr:sp macro="" textlink="">
      <xdr:nvSpPr>
        <xdr:cNvPr id="11" name="Text Box 72"/>
        <xdr:cNvSpPr txBox="1">
          <a:spLocks noChangeArrowheads="1"/>
        </xdr:cNvSpPr>
      </xdr:nvSpPr>
      <xdr:spPr bwMode="auto">
        <a:xfrm>
          <a:off x="533400" y="709612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住居地域と</a:t>
          </a:r>
        </a:p>
      </xdr:txBody>
    </xdr:sp>
    <xdr:clientData/>
  </xdr:twoCellAnchor>
  <xdr:twoCellAnchor>
    <xdr:from>
      <xdr:col>6</xdr:col>
      <xdr:colOff>0</xdr:colOff>
      <xdr:row>31</xdr:row>
      <xdr:rowOff>114300</xdr:rowOff>
    </xdr:from>
    <xdr:to>
      <xdr:col>7</xdr:col>
      <xdr:colOff>0</xdr:colOff>
      <xdr:row>32</xdr:row>
      <xdr:rowOff>9525</xdr:rowOff>
    </xdr:to>
    <xdr:sp macro="" textlink="">
      <xdr:nvSpPr>
        <xdr:cNvPr id="12" name="Text Box 73"/>
        <xdr:cNvSpPr txBox="1">
          <a:spLocks noChangeArrowheads="1"/>
        </xdr:cNvSpPr>
      </xdr:nvSpPr>
      <xdr:spPr bwMode="auto">
        <a:xfrm>
          <a:off x="533400" y="721042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0</xdr:colOff>
      <xdr:row>33</xdr:row>
      <xdr:rowOff>133350</xdr:rowOff>
    </xdr:to>
    <xdr:sp macro="" textlink="">
      <xdr:nvSpPr>
        <xdr:cNvPr id="13" name="Text Box 74"/>
        <xdr:cNvSpPr txBox="1">
          <a:spLocks noChangeArrowheads="1"/>
        </xdr:cNvSpPr>
      </xdr:nvSpPr>
      <xdr:spPr bwMode="auto">
        <a:xfrm>
          <a:off x="533400" y="75628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第２種中高層</a:t>
          </a:r>
        </a:p>
      </xdr:txBody>
    </xdr:sp>
    <xdr:clientData/>
  </xdr:twoCellAnchor>
  <xdr:twoCellAnchor>
    <xdr:from>
      <xdr:col>6</xdr:col>
      <xdr:colOff>0</xdr:colOff>
      <xdr:row>33</xdr:row>
      <xdr:rowOff>114300</xdr:rowOff>
    </xdr:from>
    <xdr:to>
      <xdr:col>7</xdr:col>
      <xdr:colOff>0</xdr:colOff>
      <xdr:row>34</xdr:row>
      <xdr:rowOff>9525</xdr:rowOff>
    </xdr:to>
    <xdr:sp macro="" textlink="">
      <xdr:nvSpPr>
        <xdr:cNvPr id="14" name="Text Box 75"/>
        <xdr:cNvSpPr txBox="1">
          <a:spLocks noChangeArrowheads="1"/>
        </xdr:cNvSpPr>
      </xdr:nvSpPr>
      <xdr:spPr bwMode="auto">
        <a:xfrm>
          <a:off x="533400" y="76771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0</xdr:colOff>
      <xdr:row>34</xdr:row>
      <xdr:rowOff>133350</xdr:rowOff>
    </xdr:to>
    <xdr:sp macro="" textlink="">
      <xdr:nvSpPr>
        <xdr:cNvPr id="15" name="Text Box 76"/>
        <xdr:cNvSpPr txBox="1">
          <a:spLocks noChangeArrowheads="1"/>
        </xdr:cNvSpPr>
      </xdr:nvSpPr>
      <xdr:spPr bwMode="auto">
        <a:xfrm>
          <a:off x="533400" y="77914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第１種中高層</a:t>
          </a:r>
        </a:p>
      </xdr:txBody>
    </xdr:sp>
    <xdr:clientData/>
  </xdr:twoCellAnchor>
  <xdr:twoCellAnchor>
    <xdr:from>
      <xdr:col>6</xdr:col>
      <xdr:colOff>0</xdr:colOff>
      <xdr:row>34</xdr:row>
      <xdr:rowOff>114300</xdr:rowOff>
    </xdr:from>
    <xdr:to>
      <xdr:col>7</xdr:col>
      <xdr:colOff>0</xdr:colOff>
      <xdr:row>35</xdr:row>
      <xdr:rowOff>9525</xdr:rowOff>
    </xdr:to>
    <xdr:sp macro="" textlink="">
      <xdr:nvSpPr>
        <xdr:cNvPr id="16" name="Text Box 77"/>
        <xdr:cNvSpPr txBox="1">
          <a:spLocks noChangeArrowheads="1"/>
        </xdr:cNvSpPr>
      </xdr:nvSpPr>
      <xdr:spPr bwMode="auto">
        <a:xfrm>
          <a:off x="533400" y="79057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7</xdr:col>
      <xdr:colOff>0</xdr:colOff>
      <xdr:row>35</xdr:row>
      <xdr:rowOff>133350</xdr:rowOff>
    </xdr:to>
    <xdr:sp macro="" textlink="">
      <xdr:nvSpPr>
        <xdr:cNvPr id="17" name="Text Box 78"/>
        <xdr:cNvSpPr txBox="1">
          <a:spLocks noChangeArrowheads="1"/>
        </xdr:cNvSpPr>
      </xdr:nvSpPr>
      <xdr:spPr bwMode="auto">
        <a:xfrm>
          <a:off x="533400" y="80200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</a:t>
          </a:r>
        </a:p>
      </xdr:txBody>
    </xdr:sp>
    <xdr:clientData/>
  </xdr:twoCellAnchor>
  <xdr:twoCellAnchor>
    <xdr:from>
      <xdr:col>6</xdr:col>
      <xdr:colOff>0</xdr:colOff>
      <xdr:row>35</xdr:row>
      <xdr:rowOff>114300</xdr:rowOff>
    </xdr:from>
    <xdr:to>
      <xdr:col>7</xdr:col>
      <xdr:colOff>0</xdr:colOff>
      <xdr:row>36</xdr:row>
      <xdr:rowOff>9525</xdr:rowOff>
    </xdr:to>
    <xdr:sp macro="" textlink="">
      <xdr:nvSpPr>
        <xdr:cNvPr id="18" name="Text Box 79"/>
        <xdr:cNvSpPr txBox="1">
          <a:spLocks noChangeArrowheads="1"/>
        </xdr:cNvSpPr>
      </xdr:nvSpPr>
      <xdr:spPr bwMode="auto">
        <a:xfrm>
          <a:off x="533400" y="81343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専用地域混合</a:t>
          </a:r>
        </a:p>
      </xdr:txBody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7</xdr:col>
      <xdr:colOff>0</xdr:colOff>
      <xdr:row>36</xdr:row>
      <xdr:rowOff>133350</xdr:rowOff>
    </xdr:to>
    <xdr:sp macro="" textlink="">
      <xdr:nvSpPr>
        <xdr:cNvPr id="19" name="Text Box 80"/>
        <xdr:cNvSpPr txBox="1">
          <a:spLocks noChangeArrowheads="1"/>
        </xdr:cNvSpPr>
      </xdr:nvSpPr>
      <xdr:spPr bwMode="auto">
        <a:xfrm>
          <a:off x="533400" y="82486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中高層住居専用</a:t>
          </a:r>
        </a:p>
      </xdr:txBody>
    </xdr:sp>
    <xdr:clientData/>
  </xdr:twoCellAnchor>
  <xdr:twoCellAnchor>
    <xdr:from>
      <xdr:col>6</xdr:col>
      <xdr:colOff>0</xdr:colOff>
      <xdr:row>36</xdr:row>
      <xdr:rowOff>114300</xdr:rowOff>
    </xdr:from>
    <xdr:to>
      <xdr:col>7</xdr:col>
      <xdr:colOff>0</xdr:colOff>
      <xdr:row>37</xdr:row>
      <xdr:rowOff>9525</xdr:rowOff>
    </xdr:to>
    <xdr:sp macro="" textlink="">
      <xdr:nvSpPr>
        <xdr:cNvPr id="20" name="Text Box 81"/>
        <xdr:cNvSpPr txBox="1">
          <a:spLocks noChangeArrowheads="1"/>
        </xdr:cNvSpPr>
      </xdr:nvSpPr>
      <xdr:spPr bwMode="auto">
        <a:xfrm>
          <a:off x="533400" y="83629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地域とその他</a:t>
          </a: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7</xdr:col>
      <xdr:colOff>0</xdr:colOff>
      <xdr:row>38</xdr:row>
      <xdr:rowOff>133350</xdr:rowOff>
    </xdr:to>
    <xdr:sp macro="" textlink="">
      <xdr:nvSpPr>
        <xdr:cNvPr id="21" name="Text Box 82"/>
        <xdr:cNvSpPr txBox="1">
          <a:spLocks noChangeArrowheads="1"/>
        </xdr:cNvSpPr>
      </xdr:nvSpPr>
      <xdr:spPr bwMode="auto">
        <a:xfrm>
          <a:off x="533400" y="87153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第２種低層</a:t>
          </a:r>
        </a:p>
      </xdr:txBody>
    </xdr:sp>
    <xdr:clientData/>
  </xdr:twoCellAnchor>
  <xdr:twoCellAnchor>
    <xdr:from>
      <xdr:col>6</xdr:col>
      <xdr:colOff>0</xdr:colOff>
      <xdr:row>38</xdr:row>
      <xdr:rowOff>114300</xdr:rowOff>
    </xdr:from>
    <xdr:to>
      <xdr:col>7</xdr:col>
      <xdr:colOff>0</xdr:colOff>
      <xdr:row>39</xdr:row>
      <xdr:rowOff>9525</xdr:rowOff>
    </xdr:to>
    <xdr:sp macro="" textlink="">
      <xdr:nvSpPr>
        <xdr:cNvPr id="22" name="Text Box 83"/>
        <xdr:cNvSpPr txBox="1">
          <a:spLocks noChangeArrowheads="1"/>
        </xdr:cNvSpPr>
      </xdr:nvSpPr>
      <xdr:spPr bwMode="auto">
        <a:xfrm>
          <a:off x="533400" y="88296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0</xdr:colOff>
      <xdr:row>39</xdr:row>
      <xdr:rowOff>133350</xdr:rowOff>
    </xdr:to>
    <xdr:sp macro="" textlink="">
      <xdr:nvSpPr>
        <xdr:cNvPr id="23" name="Text Box 84"/>
        <xdr:cNvSpPr txBox="1">
          <a:spLocks noChangeArrowheads="1"/>
        </xdr:cNvSpPr>
      </xdr:nvSpPr>
      <xdr:spPr bwMode="auto">
        <a:xfrm>
          <a:off x="533400" y="89439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第１種低層</a:t>
          </a:r>
        </a:p>
      </xdr:txBody>
    </xdr:sp>
    <xdr:clientData/>
  </xdr:twoCellAnchor>
  <xdr:twoCellAnchor>
    <xdr:from>
      <xdr:col>6</xdr:col>
      <xdr:colOff>0</xdr:colOff>
      <xdr:row>39</xdr:row>
      <xdr:rowOff>114300</xdr:rowOff>
    </xdr:from>
    <xdr:to>
      <xdr:col>7</xdr:col>
      <xdr:colOff>0</xdr:colOff>
      <xdr:row>40</xdr:row>
      <xdr:rowOff>9525</xdr:rowOff>
    </xdr:to>
    <xdr:sp macro="" textlink="">
      <xdr:nvSpPr>
        <xdr:cNvPr id="24" name="Text Box 85"/>
        <xdr:cNvSpPr txBox="1">
          <a:spLocks noChangeArrowheads="1"/>
        </xdr:cNvSpPr>
      </xdr:nvSpPr>
      <xdr:spPr bwMode="auto">
        <a:xfrm>
          <a:off x="533400" y="90582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0</xdr:colOff>
      <xdr:row>40</xdr:row>
      <xdr:rowOff>133350</xdr:rowOff>
    </xdr:to>
    <xdr:sp macro="" textlink="">
      <xdr:nvSpPr>
        <xdr:cNvPr id="25" name="Text Box 86"/>
        <xdr:cNvSpPr txBox="1">
          <a:spLocks noChangeArrowheads="1"/>
        </xdr:cNvSpPr>
      </xdr:nvSpPr>
      <xdr:spPr bwMode="auto">
        <a:xfrm>
          <a:off x="533400" y="91725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低層住居</a:t>
          </a:r>
        </a:p>
      </xdr:txBody>
    </xdr:sp>
    <xdr:clientData/>
  </xdr:twoCellAnchor>
  <xdr:twoCellAnchor>
    <xdr:from>
      <xdr:col>6</xdr:col>
      <xdr:colOff>0</xdr:colOff>
      <xdr:row>40</xdr:row>
      <xdr:rowOff>114300</xdr:rowOff>
    </xdr:from>
    <xdr:to>
      <xdr:col>7</xdr:col>
      <xdr:colOff>0</xdr:colOff>
      <xdr:row>41</xdr:row>
      <xdr:rowOff>9525</xdr:rowOff>
    </xdr:to>
    <xdr:sp macro="" textlink="">
      <xdr:nvSpPr>
        <xdr:cNvPr id="26" name="Text Box 87"/>
        <xdr:cNvSpPr txBox="1">
          <a:spLocks noChangeArrowheads="1"/>
        </xdr:cNvSpPr>
      </xdr:nvSpPr>
      <xdr:spPr bwMode="auto">
        <a:xfrm>
          <a:off x="533400" y="92868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専用地域混合</a:t>
          </a:r>
        </a:p>
      </xdr:txBody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7" name="Text Box 88"/>
        <xdr:cNvSpPr txBox="1">
          <a:spLocks noChangeArrowheads="1"/>
        </xdr:cNvSpPr>
      </xdr:nvSpPr>
      <xdr:spPr bwMode="auto">
        <a:xfrm>
          <a:off x="323850" y="24669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8" name="Text Box 89"/>
        <xdr:cNvSpPr txBox="1">
          <a:spLocks noChangeArrowheads="1"/>
        </xdr:cNvSpPr>
      </xdr:nvSpPr>
      <xdr:spPr bwMode="auto">
        <a:xfrm>
          <a:off x="533400" y="24669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工業専用地域</a:t>
          </a:r>
        </a:p>
      </xdr:txBody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29" name="Text Box 90"/>
        <xdr:cNvSpPr txBox="1">
          <a:spLocks noChangeArrowheads="1"/>
        </xdr:cNvSpPr>
      </xdr:nvSpPr>
      <xdr:spPr bwMode="auto">
        <a:xfrm>
          <a:off x="323850" y="26955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0" name="Text Box 91"/>
        <xdr:cNvSpPr txBox="1">
          <a:spLocks noChangeArrowheads="1"/>
        </xdr:cNvSpPr>
      </xdr:nvSpPr>
      <xdr:spPr bwMode="auto">
        <a:xfrm>
          <a:off x="323850" y="29241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1" name="Text Box 92"/>
        <xdr:cNvSpPr txBox="1">
          <a:spLocks noChangeArrowheads="1"/>
        </xdr:cNvSpPr>
      </xdr:nvSpPr>
      <xdr:spPr bwMode="auto">
        <a:xfrm>
          <a:off x="323850" y="31527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32" name="Text Box 93"/>
        <xdr:cNvSpPr txBox="1">
          <a:spLocks noChangeArrowheads="1"/>
        </xdr:cNvSpPr>
      </xdr:nvSpPr>
      <xdr:spPr bwMode="auto">
        <a:xfrm>
          <a:off x="533400" y="29241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工業地域</a:t>
          </a:r>
        </a:p>
      </xdr:txBody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Text Box 94"/>
        <xdr:cNvSpPr txBox="1">
          <a:spLocks noChangeArrowheads="1"/>
        </xdr:cNvSpPr>
      </xdr:nvSpPr>
      <xdr:spPr bwMode="auto">
        <a:xfrm>
          <a:off x="323850" y="361950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4" name="Text Box 95"/>
        <xdr:cNvSpPr txBox="1">
          <a:spLocks noChangeArrowheads="1"/>
        </xdr:cNvSpPr>
      </xdr:nvSpPr>
      <xdr:spPr bwMode="auto">
        <a:xfrm>
          <a:off x="323850" y="384810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5" name="Text Box 96"/>
        <xdr:cNvSpPr txBox="1">
          <a:spLocks noChangeArrowheads="1"/>
        </xdr:cNvSpPr>
      </xdr:nvSpPr>
      <xdr:spPr bwMode="auto">
        <a:xfrm>
          <a:off x="533400" y="361950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準工業地域</a:t>
          </a:r>
        </a:p>
      </xdr:txBody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6" name="Text Box 97"/>
        <xdr:cNvSpPr txBox="1">
          <a:spLocks noChangeArrowheads="1"/>
        </xdr:cNvSpPr>
      </xdr:nvSpPr>
      <xdr:spPr bwMode="auto">
        <a:xfrm>
          <a:off x="323850" y="45529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7" name="Text Box 98"/>
        <xdr:cNvSpPr txBox="1">
          <a:spLocks noChangeArrowheads="1"/>
        </xdr:cNvSpPr>
      </xdr:nvSpPr>
      <xdr:spPr bwMode="auto">
        <a:xfrm>
          <a:off x="323850" y="47815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8" name="Text Box 99"/>
        <xdr:cNvSpPr txBox="1">
          <a:spLocks noChangeArrowheads="1"/>
        </xdr:cNvSpPr>
      </xdr:nvSpPr>
      <xdr:spPr bwMode="auto">
        <a:xfrm>
          <a:off x="533400" y="455295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商業地域</a:t>
          </a:r>
        </a:p>
      </xdr:txBody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9" name="Text Box 100"/>
        <xdr:cNvSpPr txBox="1">
          <a:spLocks noChangeArrowheads="1"/>
        </xdr:cNvSpPr>
      </xdr:nvSpPr>
      <xdr:spPr bwMode="auto">
        <a:xfrm>
          <a:off x="533400" y="31527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工業地域とその他</a:t>
          </a: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40" name="Text Box 101"/>
        <xdr:cNvSpPr txBox="1">
          <a:spLocks noChangeArrowheads="1"/>
        </xdr:cNvSpPr>
      </xdr:nvSpPr>
      <xdr:spPr bwMode="auto">
        <a:xfrm>
          <a:off x="323850" y="52482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41" name="Text Box 102"/>
        <xdr:cNvSpPr txBox="1">
          <a:spLocks noChangeArrowheads="1"/>
        </xdr:cNvSpPr>
      </xdr:nvSpPr>
      <xdr:spPr bwMode="auto">
        <a:xfrm>
          <a:off x="323850" y="54768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23</xdr:row>
      <xdr:rowOff>9525</xdr:rowOff>
    </xdr:from>
    <xdr:to>
      <xdr:col>7</xdr:col>
      <xdr:colOff>0</xdr:colOff>
      <xdr:row>24</xdr:row>
      <xdr:rowOff>0</xdr:rowOff>
    </xdr:to>
    <xdr:sp macro="" textlink="">
      <xdr:nvSpPr>
        <xdr:cNvPr id="42" name="Text Box 103"/>
        <xdr:cNvSpPr txBox="1">
          <a:spLocks noChangeArrowheads="1"/>
        </xdr:cNvSpPr>
      </xdr:nvSpPr>
      <xdr:spPr bwMode="auto">
        <a:xfrm>
          <a:off x="533400" y="5257800"/>
          <a:ext cx="904875" cy="21907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近隣商業地域</a:t>
          </a:r>
        </a:p>
      </xdr:txBody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43" name="Text Box 104"/>
        <xdr:cNvSpPr txBox="1">
          <a:spLocks noChangeArrowheads="1"/>
        </xdr:cNvSpPr>
      </xdr:nvSpPr>
      <xdr:spPr bwMode="auto">
        <a:xfrm>
          <a:off x="323850" y="61817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4" name="Text Box 105"/>
        <xdr:cNvSpPr txBox="1">
          <a:spLocks noChangeArrowheads="1"/>
        </xdr:cNvSpPr>
      </xdr:nvSpPr>
      <xdr:spPr bwMode="auto">
        <a:xfrm>
          <a:off x="323850" y="64103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45" name="Text Box 106"/>
        <xdr:cNvSpPr txBox="1">
          <a:spLocks noChangeArrowheads="1"/>
        </xdr:cNvSpPr>
      </xdr:nvSpPr>
      <xdr:spPr bwMode="auto">
        <a:xfrm>
          <a:off x="323850" y="66389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6" name="Text Box 107"/>
        <xdr:cNvSpPr txBox="1">
          <a:spLocks noChangeArrowheads="1"/>
        </xdr:cNvSpPr>
      </xdr:nvSpPr>
      <xdr:spPr bwMode="auto">
        <a:xfrm>
          <a:off x="323850" y="68675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6</xdr:col>
      <xdr:colOff>0</xdr:colOff>
      <xdr:row>32</xdr:row>
      <xdr:rowOff>0</xdr:rowOff>
    </xdr:to>
    <xdr:sp macro="" textlink="">
      <xdr:nvSpPr>
        <xdr:cNvPr id="47" name="Text Box 108"/>
        <xdr:cNvSpPr txBox="1">
          <a:spLocks noChangeArrowheads="1"/>
        </xdr:cNvSpPr>
      </xdr:nvSpPr>
      <xdr:spPr bwMode="auto">
        <a:xfrm>
          <a:off x="323850" y="70961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48" name="Text Box 109"/>
        <xdr:cNvSpPr txBox="1">
          <a:spLocks noChangeArrowheads="1"/>
        </xdr:cNvSpPr>
      </xdr:nvSpPr>
      <xdr:spPr bwMode="auto">
        <a:xfrm>
          <a:off x="533400" y="61817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準住居地域</a:t>
          </a: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49" name="Text Box 110"/>
        <xdr:cNvSpPr txBox="1">
          <a:spLocks noChangeArrowheads="1"/>
        </xdr:cNvSpPr>
      </xdr:nvSpPr>
      <xdr:spPr bwMode="auto">
        <a:xfrm>
          <a:off x="533400" y="64103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第２種住居地域</a:t>
          </a: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Text Box 111"/>
        <xdr:cNvSpPr txBox="1">
          <a:spLocks noChangeArrowheads="1"/>
        </xdr:cNvSpPr>
      </xdr:nvSpPr>
      <xdr:spPr bwMode="auto">
        <a:xfrm>
          <a:off x="533400" y="66389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第１種住居地域</a:t>
          </a:r>
        </a:p>
      </xdr:txBody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1" name="Text Box 112"/>
        <xdr:cNvSpPr txBox="1">
          <a:spLocks noChangeArrowheads="1"/>
        </xdr:cNvSpPr>
      </xdr:nvSpPr>
      <xdr:spPr bwMode="auto">
        <a:xfrm>
          <a:off x="533400" y="68675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住居地域混合</a:t>
          </a:r>
        </a:p>
      </xdr:txBody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323850" y="75628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53" name="Text Box 114"/>
        <xdr:cNvSpPr txBox="1">
          <a:spLocks noChangeArrowheads="1"/>
        </xdr:cNvSpPr>
      </xdr:nvSpPr>
      <xdr:spPr bwMode="auto">
        <a:xfrm>
          <a:off x="323850" y="77914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54" name="Text Box 115"/>
        <xdr:cNvSpPr txBox="1">
          <a:spLocks noChangeArrowheads="1"/>
        </xdr:cNvSpPr>
      </xdr:nvSpPr>
      <xdr:spPr bwMode="auto">
        <a:xfrm>
          <a:off x="323850" y="80200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55" name="Text Box 116"/>
        <xdr:cNvSpPr txBox="1">
          <a:spLocks noChangeArrowheads="1"/>
        </xdr:cNvSpPr>
      </xdr:nvSpPr>
      <xdr:spPr bwMode="auto">
        <a:xfrm>
          <a:off x="323850" y="82486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56" name="Text Box 117"/>
        <xdr:cNvSpPr txBox="1">
          <a:spLocks noChangeArrowheads="1"/>
        </xdr:cNvSpPr>
      </xdr:nvSpPr>
      <xdr:spPr bwMode="auto">
        <a:xfrm>
          <a:off x="323850" y="87153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57" name="Text Box 118"/>
        <xdr:cNvSpPr txBox="1">
          <a:spLocks noChangeArrowheads="1"/>
        </xdr:cNvSpPr>
      </xdr:nvSpPr>
      <xdr:spPr bwMode="auto">
        <a:xfrm>
          <a:off x="323850" y="89439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40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58" name="Text Box 119"/>
        <xdr:cNvSpPr txBox="1">
          <a:spLocks noChangeArrowheads="1"/>
        </xdr:cNvSpPr>
      </xdr:nvSpPr>
      <xdr:spPr bwMode="auto">
        <a:xfrm>
          <a:off x="323850" y="91725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59" name="Text Box 121"/>
        <xdr:cNvSpPr txBox="1">
          <a:spLocks noChangeArrowheads="1"/>
        </xdr:cNvSpPr>
      </xdr:nvSpPr>
      <xdr:spPr bwMode="auto">
        <a:xfrm>
          <a:off x="133350" y="22288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0" name="Text Box 122"/>
        <xdr:cNvSpPr txBox="1">
          <a:spLocks noChangeArrowheads="1"/>
        </xdr:cNvSpPr>
      </xdr:nvSpPr>
      <xdr:spPr bwMode="auto">
        <a:xfrm>
          <a:off x="419100" y="22288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工業Ａ区域</a:t>
          </a:r>
        </a:p>
      </xdr:txBody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1" name="Text Box 123"/>
        <xdr:cNvSpPr txBox="1">
          <a:spLocks noChangeArrowheads="1"/>
        </xdr:cNvSpPr>
      </xdr:nvSpPr>
      <xdr:spPr bwMode="auto">
        <a:xfrm>
          <a:off x="133350" y="338137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62" name="Text Box 124"/>
        <xdr:cNvSpPr txBox="1">
          <a:spLocks noChangeArrowheads="1"/>
        </xdr:cNvSpPr>
      </xdr:nvSpPr>
      <xdr:spPr bwMode="auto">
        <a:xfrm>
          <a:off x="419100" y="338137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工業Ｂ区域</a:t>
          </a:r>
        </a:p>
      </xdr:txBody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3" name="Text Box 125"/>
        <xdr:cNvSpPr txBox="1">
          <a:spLocks noChangeArrowheads="1"/>
        </xdr:cNvSpPr>
      </xdr:nvSpPr>
      <xdr:spPr bwMode="auto">
        <a:xfrm>
          <a:off x="133350" y="431482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64" name="Text Box 126"/>
        <xdr:cNvSpPr txBox="1">
          <a:spLocks noChangeArrowheads="1"/>
        </xdr:cNvSpPr>
      </xdr:nvSpPr>
      <xdr:spPr bwMode="auto">
        <a:xfrm>
          <a:off x="419100" y="431482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商業Ａ区域</a:t>
          </a:r>
        </a:p>
      </xdr:txBody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65" name="Text Box 127"/>
        <xdr:cNvSpPr txBox="1">
          <a:spLocks noChangeArrowheads="1"/>
        </xdr:cNvSpPr>
      </xdr:nvSpPr>
      <xdr:spPr bwMode="auto">
        <a:xfrm>
          <a:off x="133350" y="50101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66" name="Text Box 128"/>
        <xdr:cNvSpPr txBox="1">
          <a:spLocks noChangeArrowheads="1"/>
        </xdr:cNvSpPr>
      </xdr:nvSpPr>
      <xdr:spPr bwMode="auto">
        <a:xfrm>
          <a:off x="419100" y="50101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商業Ｂ区域</a:t>
          </a:r>
        </a:p>
      </xdr:txBody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7" name="Text Box 129"/>
        <xdr:cNvSpPr txBox="1">
          <a:spLocks noChangeArrowheads="1"/>
        </xdr:cNvSpPr>
      </xdr:nvSpPr>
      <xdr:spPr bwMode="auto">
        <a:xfrm>
          <a:off x="133350" y="594360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68" name="Text Box 130"/>
        <xdr:cNvSpPr txBox="1">
          <a:spLocks noChangeArrowheads="1"/>
        </xdr:cNvSpPr>
      </xdr:nvSpPr>
      <xdr:spPr bwMode="auto">
        <a:xfrm>
          <a:off x="419100" y="594360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</a:t>
          </a:r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69" name="Text Box 131"/>
        <xdr:cNvSpPr txBox="1">
          <a:spLocks noChangeArrowheads="1"/>
        </xdr:cNvSpPr>
      </xdr:nvSpPr>
      <xdr:spPr bwMode="auto">
        <a:xfrm>
          <a:off x="133350" y="732472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70" name="Text Box 132"/>
        <xdr:cNvSpPr txBox="1">
          <a:spLocks noChangeArrowheads="1"/>
        </xdr:cNvSpPr>
      </xdr:nvSpPr>
      <xdr:spPr bwMode="auto">
        <a:xfrm>
          <a:off x="419100" y="732472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中高層住居専用地域</a:t>
          </a:r>
        </a:p>
      </xdr:txBody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1" name="Text Box 133"/>
        <xdr:cNvSpPr txBox="1">
          <a:spLocks noChangeArrowheads="1"/>
        </xdr:cNvSpPr>
      </xdr:nvSpPr>
      <xdr:spPr bwMode="auto">
        <a:xfrm>
          <a:off x="133350" y="84772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(3)</a:t>
          </a:r>
        </a:p>
      </xdr:txBody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72" name="Text Box 134"/>
        <xdr:cNvSpPr txBox="1">
          <a:spLocks noChangeArrowheads="1"/>
        </xdr:cNvSpPr>
      </xdr:nvSpPr>
      <xdr:spPr bwMode="auto">
        <a:xfrm>
          <a:off x="419100" y="84772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低層住居専用地域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100" workbookViewId="0"/>
  </sheetViews>
  <sheetFormatPr defaultColWidth="9" defaultRowHeight="12.2" x14ac:dyDescent="0.2"/>
  <cols>
    <col min="1" max="1" width="7.5" style="1" customWidth="1"/>
    <col min="2" max="2" width="5.09765625" style="1" customWidth="1"/>
    <col min="3" max="3" width="23.59765625" style="1" customWidth="1"/>
    <col min="4" max="4" width="30.59765625" style="1" customWidth="1"/>
    <col min="5" max="5" width="23.59765625" style="1" customWidth="1"/>
    <col min="6" max="6" width="5.09765625" style="1" customWidth="1"/>
    <col min="7" max="7" width="7.5" style="1" customWidth="1"/>
    <col min="8" max="16384" width="9" style="1"/>
  </cols>
  <sheetData>
    <row r="1" spans="3:7" ht="32.299999999999997" customHeight="1" x14ac:dyDescent="0.2"/>
    <row r="2" spans="3:7" ht="11.25" customHeight="1" x14ac:dyDescent="0.2"/>
    <row r="3" spans="3:7" ht="32.299999999999997" customHeight="1" x14ac:dyDescent="0.2">
      <c r="G3" s="29"/>
    </row>
    <row r="4" spans="3:7" ht="11.25" customHeight="1" x14ac:dyDescent="0.2">
      <c r="G4" s="30"/>
    </row>
    <row r="5" spans="3:7" ht="32.299999999999997" customHeight="1" x14ac:dyDescent="0.2">
      <c r="G5" s="2" t="s">
        <v>455</v>
      </c>
    </row>
    <row r="6" spans="3:7" ht="11.25" customHeight="1" x14ac:dyDescent="0.2">
      <c r="G6" s="30"/>
    </row>
    <row r="7" spans="3:7" ht="32.299999999999997" customHeight="1" x14ac:dyDescent="0.2">
      <c r="C7" s="31"/>
      <c r="D7" s="32"/>
      <c r="G7" s="29"/>
    </row>
    <row r="8" spans="3:7" ht="11.25" customHeight="1" x14ac:dyDescent="0.2">
      <c r="G8" s="30"/>
    </row>
    <row r="9" spans="3:7" ht="32.299999999999997" customHeight="1" x14ac:dyDescent="0.2">
      <c r="C9" s="31" t="s">
        <v>455</v>
      </c>
      <c r="D9" s="32" t="s">
        <v>789</v>
      </c>
      <c r="G9" s="29"/>
    </row>
    <row r="10" spans="3:7" ht="11.25" customHeight="1" x14ac:dyDescent="0.2">
      <c r="G10" s="30"/>
    </row>
    <row r="11" spans="3:7" ht="32.299999999999997" customHeight="1" x14ac:dyDescent="0.2">
      <c r="G11" s="29"/>
    </row>
    <row r="12" spans="3:7" ht="11.25" customHeight="1" x14ac:dyDescent="0.2">
      <c r="G12" s="30"/>
    </row>
    <row r="13" spans="3:7" ht="32.299999999999997" customHeight="1" x14ac:dyDescent="0.2">
      <c r="G13" s="29"/>
    </row>
    <row r="14" spans="3:7" ht="11.25" customHeight="1" x14ac:dyDescent="0.2">
      <c r="G14" s="30"/>
    </row>
    <row r="15" spans="3:7" ht="32.299999999999997" customHeight="1" x14ac:dyDescent="0.2">
      <c r="G15" s="29"/>
    </row>
    <row r="16" spans="3:7" ht="11.25" customHeight="1" x14ac:dyDescent="0.2">
      <c r="G16" s="30"/>
    </row>
    <row r="17" spans="7:7" ht="32.299999999999997" customHeight="1" x14ac:dyDescent="0.2">
      <c r="G17" s="29"/>
    </row>
    <row r="18" spans="7:7" ht="11.25" customHeight="1" x14ac:dyDescent="0.2">
      <c r="G18" s="30"/>
    </row>
    <row r="19" spans="7:7" ht="32.299999999999997" customHeight="1" x14ac:dyDescent="0.2">
      <c r="G19" s="29"/>
    </row>
    <row r="20" spans="7:7" ht="11.25" customHeight="1" x14ac:dyDescent="0.2">
      <c r="G20" s="30"/>
    </row>
    <row r="21" spans="7:7" ht="32.299999999999997" customHeight="1" x14ac:dyDescent="0.2">
      <c r="G21" s="29"/>
    </row>
    <row r="22" spans="7:7" ht="11.25" customHeight="1" x14ac:dyDescent="0.2">
      <c r="G22" s="30"/>
    </row>
    <row r="23" spans="7:7" ht="32.299999999999997" customHeight="1" x14ac:dyDescent="0.2">
      <c r="G23" s="29"/>
    </row>
    <row r="24" spans="7:7" ht="11.25" customHeight="1" x14ac:dyDescent="0.2">
      <c r="G24" s="30"/>
    </row>
    <row r="25" spans="7:7" ht="32.299999999999997" customHeight="1" x14ac:dyDescent="0.2">
      <c r="G25" s="29"/>
    </row>
    <row r="26" spans="7:7" ht="11.25" customHeight="1" x14ac:dyDescent="0.2">
      <c r="G26" s="30"/>
    </row>
    <row r="27" spans="7:7" ht="32.299999999999997" customHeight="1" x14ac:dyDescent="0.2">
      <c r="G27" s="29"/>
    </row>
    <row r="28" spans="7:7" ht="11.25" customHeight="1" x14ac:dyDescent="0.2">
      <c r="G28" s="30"/>
    </row>
    <row r="29" spans="7:7" ht="32.299999999999997" customHeight="1" x14ac:dyDescent="0.2">
      <c r="G29" s="29"/>
    </row>
    <row r="30" spans="7:7" ht="11.25" customHeight="1" x14ac:dyDescent="0.2">
      <c r="G30" s="30"/>
    </row>
    <row r="31" spans="7:7" ht="32.299999999999997" customHeight="1" x14ac:dyDescent="0.2">
      <c r="G31" s="29"/>
    </row>
    <row r="32" spans="7:7" ht="11.25" customHeight="1" x14ac:dyDescent="0.2">
      <c r="G32" s="30"/>
    </row>
    <row r="33" spans="7:7" ht="32.299999999999997" customHeight="1" x14ac:dyDescent="0.2">
      <c r="G33" s="29"/>
    </row>
    <row r="34" spans="7:7" ht="11.25" customHeight="1" x14ac:dyDescent="0.2">
      <c r="G34" s="30"/>
    </row>
    <row r="35" spans="7:7" ht="32.299999999999997" customHeight="1" x14ac:dyDescent="0.2">
      <c r="G35" s="29"/>
    </row>
    <row r="36" spans="7:7" ht="11.25" customHeight="1" x14ac:dyDescent="0.2">
      <c r="G36" s="30"/>
    </row>
    <row r="37" spans="7:7" ht="32.299999999999997" customHeight="1" x14ac:dyDescent="0.2">
      <c r="G37" s="29"/>
    </row>
    <row r="38" spans="7:7" ht="10.55" customHeight="1" x14ac:dyDescent="0.2"/>
  </sheetData>
  <phoneticPr fontId="3"/>
  <pageMargins left="0" right="0" top="0.6692913385826772" bottom="0.6692913385826772" header="0.51181102362204722" footer="0.51181102362204722"/>
  <pageSetup paperSize="9" scale="9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sqref="A1:I1"/>
    </sheetView>
  </sheetViews>
  <sheetFormatPr defaultColWidth="9" defaultRowHeight="12.2" x14ac:dyDescent="0.2"/>
  <cols>
    <col min="1" max="1" width="12.09765625" style="52" customWidth="1"/>
    <col min="2" max="9" width="9.3984375" style="52" customWidth="1"/>
    <col min="10" max="16384" width="9" style="52"/>
  </cols>
  <sheetData>
    <row r="1" spans="1:9" ht="18.850000000000001" x14ac:dyDescent="0.2">
      <c r="A1" s="527" t="s">
        <v>787</v>
      </c>
      <c r="B1" s="528"/>
      <c r="C1" s="528"/>
      <c r="D1" s="528"/>
      <c r="E1" s="528"/>
      <c r="F1" s="528"/>
      <c r="G1" s="528"/>
      <c r="H1" s="528"/>
      <c r="I1" s="528"/>
    </row>
    <row r="2" spans="1:9" ht="18.7" customHeight="1" x14ac:dyDescent="0.2">
      <c r="I2" s="41" t="s">
        <v>281</v>
      </c>
    </row>
    <row r="3" spans="1:9" ht="28.55" customHeight="1" x14ac:dyDescent="0.2">
      <c r="A3" s="529" t="s">
        <v>244</v>
      </c>
      <c r="B3" s="524" t="s">
        <v>242</v>
      </c>
      <c r="C3" s="524"/>
      <c r="D3" s="524"/>
      <c r="E3" s="524" t="s">
        <v>243</v>
      </c>
      <c r="F3" s="524"/>
      <c r="G3" s="524"/>
      <c r="H3" s="525" t="s">
        <v>241</v>
      </c>
      <c r="I3" s="526"/>
    </row>
    <row r="4" spans="1:9" ht="18.7" customHeight="1" x14ac:dyDescent="0.2">
      <c r="A4" s="530"/>
      <c r="B4" s="50" t="s">
        <v>245</v>
      </c>
      <c r="C4" s="50" t="s">
        <v>246</v>
      </c>
      <c r="D4" s="50" t="s">
        <v>228</v>
      </c>
      <c r="E4" s="50" t="s">
        <v>245</v>
      </c>
      <c r="F4" s="50" t="s">
        <v>246</v>
      </c>
      <c r="G4" s="50" t="s">
        <v>228</v>
      </c>
      <c r="H4" s="50" t="s">
        <v>245</v>
      </c>
      <c r="I4" s="51" t="s">
        <v>246</v>
      </c>
    </row>
    <row r="5" spans="1:9" ht="22.75" customHeight="1" x14ac:dyDescent="0.2">
      <c r="A5" s="60" t="s">
        <v>1087</v>
      </c>
      <c r="B5" s="61">
        <v>256696</v>
      </c>
      <c r="C5" s="62">
        <v>42.62</v>
      </c>
      <c r="D5" s="55">
        <f>ROUND(B5/C5,1)</f>
        <v>6022.9</v>
      </c>
      <c r="E5" s="63">
        <v>364856</v>
      </c>
      <c r="F5" s="64">
        <v>261.26</v>
      </c>
      <c r="G5" s="55">
        <f>ROUND(E5/F5,1)</f>
        <v>1396.5</v>
      </c>
      <c r="H5" s="55">
        <f t="shared" ref="H5:H8" si="0">ROUND(B5/E5*100,1)</f>
        <v>70.400000000000006</v>
      </c>
      <c r="I5" s="55">
        <f t="shared" ref="I5:I8" si="1">ROUND(C5/F5*100,1)</f>
        <v>16.3</v>
      </c>
    </row>
    <row r="6" spans="1:9" ht="22.75" customHeight="1" x14ac:dyDescent="0.2">
      <c r="A6" s="65" t="s">
        <v>1043</v>
      </c>
      <c r="B6" s="61">
        <v>261921</v>
      </c>
      <c r="C6" s="62">
        <v>43.51</v>
      </c>
      <c r="D6" s="55">
        <f>ROUND(B6/C6,1)</f>
        <v>6019.8</v>
      </c>
      <c r="E6" s="63">
        <v>372479</v>
      </c>
      <c r="F6" s="64">
        <v>261.35000000000002</v>
      </c>
      <c r="G6" s="55">
        <f>ROUND(E6/F6,1)</f>
        <v>1425.2</v>
      </c>
      <c r="H6" s="55">
        <f t="shared" si="0"/>
        <v>70.3</v>
      </c>
      <c r="I6" s="55">
        <f t="shared" si="1"/>
        <v>16.600000000000001</v>
      </c>
    </row>
    <row r="7" spans="1:9" ht="22.75" customHeight="1" x14ac:dyDescent="0.2">
      <c r="A7" s="65" t="s">
        <v>1045</v>
      </c>
      <c r="B7" s="61">
        <v>266770</v>
      </c>
      <c r="C7" s="62">
        <v>44.35</v>
      </c>
      <c r="D7" s="55">
        <f>ROUND(B7/C7,1)</f>
        <v>6015.1</v>
      </c>
      <c r="E7" s="63">
        <v>376665</v>
      </c>
      <c r="F7" s="64">
        <v>261.35000000000002</v>
      </c>
      <c r="G7" s="55">
        <f>ROUND(E7/F7,1)</f>
        <v>1441.2</v>
      </c>
      <c r="H7" s="55">
        <f t="shared" si="0"/>
        <v>70.8</v>
      </c>
      <c r="I7" s="55">
        <f t="shared" si="1"/>
        <v>17</v>
      </c>
    </row>
    <row r="8" spans="1:9" ht="22.75" customHeight="1" x14ac:dyDescent="0.2">
      <c r="A8" s="60" t="s">
        <v>1044</v>
      </c>
      <c r="B8" s="61">
        <v>265822</v>
      </c>
      <c r="C8" s="62">
        <v>44.54</v>
      </c>
      <c r="D8" s="55">
        <f>ROUND(B8/C8,1)</f>
        <v>5968.2</v>
      </c>
      <c r="E8" s="63">
        <v>374765</v>
      </c>
      <c r="F8" s="64">
        <v>261.86</v>
      </c>
      <c r="G8" s="55">
        <f>ROUND(E8/F8,1)</f>
        <v>1431.2</v>
      </c>
      <c r="H8" s="55">
        <f t="shared" si="0"/>
        <v>70.900000000000006</v>
      </c>
      <c r="I8" s="55">
        <f t="shared" si="1"/>
        <v>17</v>
      </c>
    </row>
    <row r="9" spans="1:9" ht="22.75" customHeight="1" x14ac:dyDescent="0.2">
      <c r="A9" s="249" t="s">
        <v>1088</v>
      </c>
      <c r="B9" s="250">
        <v>276142</v>
      </c>
      <c r="C9" s="251">
        <v>46.87</v>
      </c>
      <c r="D9" s="252">
        <f>ROUND(B9/C9,1)</f>
        <v>5891.7</v>
      </c>
      <c r="E9" s="253">
        <v>371920</v>
      </c>
      <c r="F9" s="254">
        <v>261.91000000000003</v>
      </c>
      <c r="G9" s="252">
        <f>ROUND(E9/F9,1)</f>
        <v>1420</v>
      </c>
      <c r="H9" s="252">
        <f t="shared" ref="H9:I9" si="2">ROUND(B9/E9*100,1)</f>
        <v>74.2</v>
      </c>
      <c r="I9" s="252">
        <f t="shared" si="2"/>
        <v>17.899999999999999</v>
      </c>
    </row>
    <row r="10" spans="1:9" ht="4.75" customHeight="1" x14ac:dyDescent="0.2">
      <c r="C10" s="66"/>
      <c r="D10" s="67"/>
    </row>
    <row r="11" spans="1:9" ht="12.75" customHeight="1" x14ac:dyDescent="0.2">
      <c r="A11" s="52" t="s">
        <v>263</v>
      </c>
    </row>
    <row r="12" spans="1:9" ht="12.75" customHeight="1" x14ac:dyDescent="0.2">
      <c r="A12" s="479" t="s">
        <v>1282</v>
      </c>
      <c r="C12" s="43"/>
      <c r="D12" s="67"/>
    </row>
    <row r="13" spans="1:9" ht="12.75" customHeight="1" x14ac:dyDescent="0.2">
      <c r="A13" s="44" t="s">
        <v>1283</v>
      </c>
    </row>
    <row r="14" spans="1:9" x14ac:dyDescent="0.2">
      <c r="B14" s="43"/>
      <c r="D14" s="43"/>
      <c r="E14" s="43"/>
    </row>
    <row r="16" spans="1:9" x14ac:dyDescent="0.2">
      <c r="D16" s="43"/>
      <c r="E16" s="43"/>
    </row>
    <row r="18" spans="4:5" x14ac:dyDescent="0.2">
      <c r="D18" s="43"/>
      <c r="E18" s="43"/>
    </row>
    <row r="20" spans="4:5" x14ac:dyDescent="0.2">
      <c r="D20" s="43"/>
      <c r="E20" s="43"/>
    </row>
    <row r="22" spans="4:5" x14ac:dyDescent="0.2">
      <c r="D22" s="43"/>
      <c r="E22" s="43"/>
    </row>
    <row r="24" spans="4:5" x14ac:dyDescent="0.2">
      <c r="D24" s="43"/>
      <c r="E24" s="43"/>
    </row>
    <row r="26" spans="4:5" x14ac:dyDescent="0.2">
      <c r="D26" s="43"/>
      <c r="E26" s="43"/>
    </row>
    <row r="28" spans="4:5" x14ac:dyDescent="0.2">
      <c r="D28" s="43"/>
    </row>
    <row r="30" spans="4:5" x14ac:dyDescent="0.2">
      <c r="D30" s="43"/>
    </row>
  </sheetData>
  <mergeCells count="5">
    <mergeCell ref="B3:D3"/>
    <mergeCell ref="E3:G3"/>
    <mergeCell ref="H3:I3"/>
    <mergeCell ref="A1:I1"/>
    <mergeCell ref="A3:A4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sqref="A1:K1"/>
    </sheetView>
  </sheetViews>
  <sheetFormatPr defaultColWidth="9" defaultRowHeight="12.2" x14ac:dyDescent="0.2"/>
  <cols>
    <col min="1" max="1" width="10.69921875" style="44" customWidth="1"/>
    <col min="2" max="11" width="7.59765625" style="44" customWidth="1"/>
    <col min="12" max="16384" width="9" style="44"/>
  </cols>
  <sheetData>
    <row r="1" spans="1:11" ht="18.850000000000001" x14ac:dyDescent="0.2">
      <c r="A1" s="527" t="s">
        <v>1117</v>
      </c>
      <c r="B1" s="527"/>
      <c r="C1" s="527"/>
      <c r="D1" s="527"/>
      <c r="E1" s="527"/>
      <c r="F1" s="527"/>
      <c r="G1" s="527"/>
      <c r="H1" s="527"/>
      <c r="I1" s="527"/>
      <c r="J1" s="527"/>
      <c r="K1" s="527"/>
    </row>
    <row r="2" spans="1:11" ht="18.7" customHeight="1" x14ac:dyDescent="0.2">
      <c r="C2" s="135"/>
      <c r="K2" s="57" t="s">
        <v>1118</v>
      </c>
    </row>
    <row r="3" spans="1:11" ht="18.7" customHeight="1" x14ac:dyDescent="0.2">
      <c r="A3" s="515" t="s">
        <v>327</v>
      </c>
      <c r="B3" s="516" t="s">
        <v>863</v>
      </c>
      <c r="C3" s="516"/>
      <c r="D3" s="516"/>
      <c r="E3" s="516"/>
      <c r="F3" s="516"/>
      <c r="G3" s="516" t="s">
        <v>864</v>
      </c>
      <c r="H3" s="516"/>
      <c r="I3" s="516"/>
      <c r="J3" s="516"/>
      <c r="K3" s="531"/>
    </row>
    <row r="4" spans="1:11" ht="28.55" customHeight="1" x14ac:dyDescent="0.2">
      <c r="A4" s="517"/>
      <c r="B4" s="136" t="s">
        <v>248</v>
      </c>
      <c r="C4" s="77" t="s">
        <v>249</v>
      </c>
      <c r="D4" s="77" t="s">
        <v>250</v>
      </c>
      <c r="E4" s="77" t="s">
        <v>251</v>
      </c>
      <c r="F4" s="77" t="s">
        <v>252</v>
      </c>
      <c r="G4" s="136" t="s">
        <v>248</v>
      </c>
      <c r="H4" s="77" t="s">
        <v>249</v>
      </c>
      <c r="I4" s="77" t="s">
        <v>250</v>
      </c>
      <c r="J4" s="77" t="s">
        <v>251</v>
      </c>
      <c r="K4" s="78" t="s">
        <v>252</v>
      </c>
    </row>
    <row r="5" spans="1:11" ht="23.3" customHeight="1" x14ac:dyDescent="0.2">
      <c r="A5" s="255" t="s">
        <v>935</v>
      </c>
      <c r="B5" s="247">
        <f>SUM(B6:B20)</f>
        <v>157644</v>
      </c>
      <c r="C5" s="247">
        <f t="shared" ref="C5:K5" si="0">SUM(C6:C20)</f>
        <v>50274</v>
      </c>
      <c r="D5" s="247">
        <f t="shared" si="0"/>
        <v>91450</v>
      </c>
      <c r="E5" s="247">
        <f t="shared" si="0"/>
        <v>4302</v>
      </c>
      <c r="F5" s="247">
        <f t="shared" si="0"/>
        <v>6234</v>
      </c>
      <c r="G5" s="256">
        <f>SUM(G6:G20)</f>
        <v>159580</v>
      </c>
      <c r="H5" s="247">
        <f t="shared" si="0"/>
        <v>34474</v>
      </c>
      <c r="I5" s="247">
        <f t="shared" si="0"/>
        <v>91512</v>
      </c>
      <c r="J5" s="247">
        <f t="shared" si="0"/>
        <v>19816</v>
      </c>
      <c r="K5" s="247">
        <f t="shared" si="0"/>
        <v>10011</v>
      </c>
    </row>
    <row r="6" spans="1:11" ht="23.3" customHeight="1" x14ac:dyDescent="0.2">
      <c r="A6" s="68" t="s">
        <v>1119</v>
      </c>
      <c r="B6" s="45">
        <v>9137</v>
      </c>
      <c r="C6" s="46">
        <v>9083</v>
      </c>
      <c r="D6" s="46">
        <v>23</v>
      </c>
      <c r="E6" s="46">
        <v>0</v>
      </c>
      <c r="F6" s="46">
        <v>2</v>
      </c>
      <c r="G6" s="46">
        <v>8789</v>
      </c>
      <c r="H6" s="46">
        <v>8721</v>
      </c>
      <c r="I6" s="46">
        <v>49</v>
      </c>
      <c r="J6" s="46">
        <v>0</v>
      </c>
      <c r="K6" s="46">
        <v>4</v>
      </c>
    </row>
    <row r="7" spans="1:11" ht="23.3" customHeight="1" x14ac:dyDescent="0.2">
      <c r="A7" s="68" t="s">
        <v>924</v>
      </c>
      <c r="B7" s="45">
        <v>10138</v>
      </c>
      <c r="C7" s="46">
        <v>9125</v>
      </c>
      <c r="D7" s="46">
        <v>498</v>
      </c>
      <c r="E7" s="46">
        <v>6</v>
      </c>
      <c r="F7" s="46">
        <v>24</v>
      </c>
      <c r="G7" s="46">
        <v>8696</v>
      </c>
      <c r="H7" s="46">
        <v>7607</v>
      </c>
      <c r="I7" s="46">
        <v>821</v>
      </c>
      <c r="J7" s="46">
        <v>3</v>
      </c>
      <c r="K7" s="46">
        <v>64</v>
      </c>
    </row>
    <row r="8" spans="1:11" ht="23.3" customHeight="1" x14ac:dyDescent="0.2">
      <c r="A8" s="68" t="s">
        <v>925</v>
      </c>
      <c r="B8" s="45">
        <v>9650</v>
      </c>
      <c r="C8" s="46">
        <v>6493</v>
      </c>
      <c r="D8" s="46">
        <v>2520</v>
      </c>
      <c r="E8" s="46">
        <v>2</v>
      </c>
      <c r="F8" s="46">
        <v>85</v>
      </c>
      <c r="G8" s="46">
        <v>8468</v>
      </c>
      <c r="H8" s="46">
        <v>4675</v>
      </c>
      <c r="I8" s="46">
        <v>3387</v>
      </c>
      <c r="J8" s="46">
        <v>6</v>
      </c>
      <c r="K8" s="46">
        <v>174</v>
      </c>
    </row>
    <row r="9" spans="1:11" ht="23.3" customHeight="1" x14ac:dyDescent="0.2">
      <c r="A9" s="68" t="s">
        <v>323</v>
      </c>
      <c r="B9" s="45">
        <v>10320</v>
      </c>
      <c r="C9" s="46">
        <v>4583</v>
      </c>
      <c r="D9" s="46">
        <v>5050</v>
      </c>
      <c r="E9" s="46">
        <v>4</v>
      </c>
      <c r="F9" s="46">
        <v>171</v>
      </c>
      <c r="G9" s="46">
        <v>9226</v>
      </c>
      <c r="H9" s="46">
        <v>2695</v>
      </c>
      <c r="I9" s="46">
        <v>5955</v>
      </c>
      <c r="J9" s="46">
        <v>12</v>
      </c>
      <c r="K9" s="46">
        <v>389</v>
      </c>
    </row>
    <row r="10" spans="1:11" ht="23.3" customHeight="1" x14ac:dyDescent="0.2">
      <c r="A10" s="68" t="s">
        <v>325</v>
      </c>
      <c r="B10" s="45">
        <v>11768</v>
      </c>
      <c r="C10" s="46">
        <v>3892</v>
      </c>
      <c r="D10" s="46">
        <v>7042</v>
      </c>
      <c r="E10" s="46">
        <v>9</v>
      </c>
      <c r="F10" s="46">
        <v>325</v>
      </c>
      <c r="G10" s="46">
        <v>10699</v>
      </c>
      <c r="H10" s="46">
        <v>2047</v>
      </c>
      <c r="I10" s="46">
        <v>7845</v>
      </c>
      <c r="J10" s="46">
        <v>35</v>
      </c>
      <c r="K10" s="46">
        <v>590</v>
      </c>
    </row>
    <row r="11" spans="1:11" ht="23.3" customHeight="1" x14ac:dyDescent="0.2">
      <c r="A11" s="68" t="s">
        <v>934</v>
      </c>
      <c r="B11" s="45">
        <v>12972</v>
      </c>
      <c r="C11" s="46">
        <v>3695</v>
      </c>
      <c r="D11" s="46">
        <v>8268</v>
      </c>
      <c r="E11" s="46">
        <v>21</v>
      </c>
      <c r="F11" s="46">
        <v>488</v>
      </c>
      <c r="G11" s="46">
        <v>12143</v>
      </c>
      <c r="H11" s="46">
        <v>1967</v>
      </c>
      <c r="I11" s="46">
        <v>9082</v>
      </c>
      <c r="J11" s="46">
        <v>52</v>
      </c>
      <c r="K11" s="46">
        <v>835</v>
      </c>
    </row>
    <row r="12" spans="1:11" ht="23.3" customHeight="1" x14ac:dyDescent="0.2">
      <c r="A12" s="68" t="s">
        <v>933</v>
      </c>
      <c r="B12" s="45">
        <v>15616</v>
      </c>
      <c r="C12" s="46">
        <v>4042</v>
      </c>
      <c r="D12" s="46">
        <v>10067</v>
      </c>
      <c r="E12" s="46">
        <v>60</v>
      </c>
      <c r="F12" s="46">
        <v>907</v>
      </c>
      <c r="G12" s="46">
        <v>14209</v>
      </c>
      <c r="H12" s="46">
        <v>1992</v>
      </c>
      <c r="I12" s="46">
        <v>10441</v>
      </c>
      <c r="J12" s="46">
        <v>138</v>
      </c>
      <c r="K12" s="46">
        <v>1372</v>
      </c>
    </row>
    <row r="13" spans="1:11" ht="23.3" customHeight="1" x14ac:dyDescent="0.2">
      <c r="A13" s="68" t="s">
        <v>932</v>
      </c>
      <c r="B13" s="45">
        <v>13122</v>
      </c>
      <c r="C13" s="46">
        <v>3060</v>
      </c>
      <c r="D13" s="46">
        <v>8636</v>
      </c>
      <c r="E13" s="46">
        <v>89</v>
      </c>
      <c r="F13" s="46">
        <v>876</v>
      </c>
      <c r="G13" s="46">
        <v>12253</v>
      </c>
      <c r="H13" s="46">
        <v>1421</v>
      </c>
      <c r="I13" s="46">
        <v>9063</v>
      </c>
      <c r="J13" s="46">
        <v>243</v>
      </c>
      <c r="K13" s="46">
        <v>1275</v>
      </c>
    </row>
    <row r="14" spans="1:11" ht="23.3" customHeight="1" x14ac:dyDescent="0.2">
      <c r="A14" s="68" t="s">
        <v>931</v>
      </c>
      <c r="B14" s="45">
        <v>11765</v>
      </c>
      <c r="C14" s="46">
        <v>2207</v>
      </c>
      <c r="D14" s="46">
        <v>8206</v>
      </c>
      <c r="E14" s="46">
        <v>132</v>
      </c>
      <c r="F14" s="46">
        <v>849</v>
      </c>
      <c r="G14" s="46">
        <v>11428</v>
      </c>
      <c r="H14" s="46">
        <v>935</v>
      </c>
      <c r="I14" s="46">
        <v>8708</v>
      </c>
      <c r="J14" s="46">
        <v>393</v>
      </c>
      <c r="K14" s="46">
        <v>1197</v>
      </c>
    </row>
    <row r="15" spans="1:11" ht="23.3" customHeight="1" x14ac:dyDescent="0.2">
      <c r="A15" s="68" t="s">
        <v>930</v>
      </c>
      <c r="B15" s="45">
        <v>10577</v>
      </c>
      <c r="C15" s="46">
        <v>1537</v>
      </c>
      <c r="D15" s="46">
        <v>7841</v>
      </c>
      <c r="E15" s="46">
        <v>217</v>
      </c>
      <c r="F15" s="46">
        <v>705</v>
      </c>
      <c r="G15" s="46">
        <v>10491</v>
      </c>
      <c r="H15" s="46">
        <v>632</v>
      </c>
      <c r="I15" s="46">
        <v>8070</v>
      </c>
      <c r="J15" s="46">
        <v>731</v>
      </c>
      <c r="K15" s="46">
        <v>928</v>
      </c>
    </row>
    <row r="16" spans="1:11" ht="23.3" customHeight="1" x14ac:dyDescent="0.2">
      <c r="A16" s="68" t="s">
        <v>929</v>
      </c>
      <c r="B16" s="45">
        <v>10668</v>
      </c>
      <c r="C16" s="46">
        <v>1211</v>
      </c>
      <c r="D16" s="46">
        <v>8195</v>
      </c>
      <c r="E16" s="46">
        <v>345</v>
      </c>
      <c r="F16" s="46">
        <v>640</v>
      </c>
      <c r="G16" s="46">
        <v>11338</v>
      </c>
      <c r="H16" s="46">
        <v>477</v>
      </c>
      <c r="I16" s="46">
        <v>8436</v>
      </c>
      <c r="J16" s="46">
        <v>1281</v>
      </c>
      <c r="K16" s="46">
        <v>938</v>
      </c>
    </row>
    <row r="17" spans="1:11" ht="23.3" customHeight="1" x14ac:dyDescent="0.2">
      <c r="A17" s="68" t="s">
        <v>928</v>
      </c>
      <c r="B17" s="45">
        <v>12361</v>
      </c>
      <c r="C17" s="46">
        <v>929</v>
      </c>
      <c r="D17" s="46">
        <v>9818</v>
      </c>
      <c r="E17" s="46">
        <v>650</v>
      </c>
      <c r="F17" s="46">
        <v>628</v>
      </c>
      <c r="G17" s="46">
        <v>13410</v>
      </c>
      <c r="H17" s="46">
        <v>463</v>
      </c>
      <c r="I17" s="46">
        <v>9146</v>
      </c>
      <c r="J17" s="46">
        <v>2554</v>
      </c>
      <c r="K17" s="46">
        <v>951</v>
      </c>
    </row>
    <row r="18" spans="1:11" ht="23.3" customHeight="1" x14ac:dyDescent="0.2">
      <c r="A18" s="68" t="s">
        <v>927</v>
      </c>
      <c r="B18" s="45">
        <v>8707</v>
      </c>
      <c r="C18" s="46">
        <v>276</v>
      </c>
      <c r="D18" s="46">
        <v>7206</v>
      </c>
      <c r="E18" s="46">
        <v>706</v>
      </c>
      <c r="F18" s="46">
        <v>310</v>
      </c>
      <c r="G18" s="46">
        <v>10576</v>
      </c>
      <c r="H18" s="46">
        <v>338</v>
      </c>
      <c r="I18" s="46">
        <v>5943</v>
      </c>
      <c r="J18" s="46">
        <v>3278</v>
      </c>
      <c r="K18" s="46">
        <v>645</v>
      </c>
    </row>
    <row r="19" spans="1:11" ht="23.3" customHeight="1" x14ac:dyDescent="0.2">
      <c r="A19" s="68" t="s">
        <v>926</v>
      </c>
      <c r="B19" s="45">
        <v>6062</v>
      </c>
      <c r="C19" s="46">
        <v>95</v>
      </c>
      <c r="D19" s="46">
        <v>4880</v>
      </c>
      <c r="E19" s="46">
        <v>780</v>
      </c>
      <c r="F19" s="46">
        <v>152</v>
      </c>
      <c r="G19" s="46">
        <v>7938</v>
      </c>
      <c r="H19" s="46">
        <v>214</v>
      </c>
      <c r="I19" s="46">
        <v>3114</v>
      </c>
      <c r="J19" s="46">
        <v>3853</v>
      </c>
      <c r="K19" s="46">
        <v>353</v>
      </c>
    </row>
    <row r="20" spans="1:11" ht="23.3" customHeight="1" x14ac:dyDescent="0.2">
      <c r="A20" s="69" t="s">
        <v>1120</v>
      </c>
      <c r="B20" s="48">
        <v>4781</v>
      </c>
      <c r="C20" s="49">
        <v>46</v>
      </c>
      <c r="D20" s="49">
        <v>3200</v>
      </c>
      <c r="E20" s="49">
        <v>1281</v>
      </c>
      <c r="F20" s="49">
        <v>72</v>
      </c>
      <c r="G20" s="49">
        <v>9916</v>
      </c>
      <c r="H20" s="49">
        <v>290</v>
      </c>
      <c r="I20" s="49">
        <v>1452</v>
      </c>
      <c r="J20" s="49">
        <v>7237</v>
      </c>
      <c r="K20" s="49">
        <v>296</v>
      </c>
    </row>
    <row r="21" spans="1:11" ht="18" customHeight="1" x14ac:dyDescent="0.2">
      <c r="A21" s="44" t="s">
        <v>328</v>
      </c>
    </row>
    <row r="22" spans="1:11" x14ac:dyDescent="0.2">
      <c r="B22" s="137"/>
      <c r="C22" s="137"/>
    </row>
    <row r="24" spans="1:11" x14ac:dyDescent="0.2">
      <c r="B24" s="137"/>
      <c r="C24" s="137"/>
    </row>
    <row r="26" spans="1:11" x14ac:dyDescent="0.2">
      <c r="B26" s="137"/>
      <c r="C26" s="137"/>
    </row>
    <row r="28" spans="1:11" x14ac:dyDescent="0.2">
      <c r="B28" s="137"/>
      <c r="C28" s="137"/>
    </row>
    <row r="30" spans="1:11" x14ac:dyDescent="0.2">
      <c r="B30" s="137"/>
      <c r="C30" s="137"/>
    </row>
    <row r="32" spans="1:11" x14ac:dyDescent="0.2">
      <c r="B32" s="137"/>
      <c r="C32" s="137"/>
      <c r="F32" s="137"/>
    </row>
    <row r="34" spans="2:6" x14ac:dyDescent="0.2">
      <c r="B34" s="137"/>
      <c r="C34" s="137"/>
      <c r="F34" s="137"/>
    </row>
    <row r="36" spans="2:6" x14ac:dyDescent="0.2">
      <c r="B36" s="137"/>
      <c r="C36" s="137"/>
      <c r="F36" s="137"/>
    </row>
    <row r="38" spans="2:6" x14ac:dyDescent="0.2">
      <c r="B38" s="137"/>
      <c r="C38" s="137"/>
      <c r="F38" s="137"/>
    </row>
    <row r="40" spans="2:6" x14ac:dyDescent="0.2">
      <c r="B40" s="137"/>
      <c r="C40" s="137"/>
      <c r="F40" s="137"/>
    </row>
    <row r="42" spans="2:6" x14ac:dyDescent="0.2">
      <c r="B42" s="137"/>
      <c r="F42" s="137"/>
    </row>
  </sheetData>
  <mergeCells count="4">
    <mergeCell ref="B3:F3"/>
    <mergeCell ref="G3:K3"/>
    <mergeCell ref="A1:K1"/>
    <mergeCell ref="A3:A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0"/>
  <sheetViews>
    <sheetView zoomScaleNormal="100" workbookViewId="0">
      <selection sqref="A1:J1"/>
    </sheetView>
  </sheetViews>
  <sheetFormatPr defaultColWidth="9" defaultRowHeight="12.2" x14ac:dyDescent="0.2"/>
  <cols>
    <col min="1" max="1" width="10.59765625" style="1" customWidth="1"/>
    <col min="2" max="10" width="8.5" style="1" customWidth="1"/>
    <col min="11" max="16384" width="9" style="1"/>
  </cols>
  <sheetData>
    <row r="1" spans="1:16" ht="18.850000000000001" x14ac:dyDescent="0.2">
      <c r="A1" s="536" t="s">
        <v>1121</v>
      </c>
      <c r="B1" s="536"/>
      <c r="C1" s="536"/>
      <c r="D1" s="536"/>
      <c r="E1" s="536"/>
      <c r="F1" s="536"/>
      <c r="G1" s="536"/>
      <c r="H1" s="536"/>
      <c r="I1" s="536"/>
      <c r="J1" s="536"/>
    </row>
    <row r="2" spans="1:16" ht="18.7" customHeight="1" x14ac:dyDescent="0.2">
      <c r="J2" s="138" t="s">
        <v>1122</v>
      </c>
    </row>
    <row r="3" spans="1:16" ht="20.25" customHeight="1" x14ac:dyDescent="0.2">
      <c r="A3" s="537" t="s">
        <v>253</v>
      </c>
      <c r="B3" s="539" t="s">
        <v>329</v>
      </c>
      <c r="C3" s="535" t="s">
        <v>229</v>
      </c>
      <c r="D3" s="535"/>
      <c r="E3" s="535"/>
      <c r="F3" s="535"/>
      <c r="G3" s="535"/>
      <c r="H3" s="535"/>
      <c r="I3" s="535"/>
      <c r="J3" s="532" t="s">
        <v>261</v>
      </c>
    </row>
    <row r="4" spans="1:16" ht="20.25" customHeight="1" x14ac:dyDescent="0.2">
      <c r="A4" s="538"/>
      <c r="B4" s="534"/>
      <c r="C4" s="534" t="s">
        <v>865</v>
      </c>
      <c r="D4" s="534" t="s">
        <v>230</v>
      </c>
      <c r="E4" s="534"/>
      <c r="F4" s="534"/>
      <c r="G4" s="534"/>
      <c r="H4" s="534"/>
      <c r="I4" s="540" t="s">
        <v>260</v>
      </c>
      <c r="J4" s="533"/>
    </row>
    <row r="5" spans="1:16" ht="41.3" customHeight="1" x14ac:dyDescent="0.2">
      <c r="A5" s="538"/>
      <c r="B5" s="534"/>
      <c r="C5" s="534"/>
      <c r="D5" s="121" t="s">
        <v>865</v>
      </c>
      <c r="E5" s="121" t="s">
        <v>254</v>
      </c>
      <c r="F5" s="18" t="s">
        <v>255</v>
      </c>
      <c r="G5" s="18" t="s">
        <v>256</v>
      </c>
      <c r="H5" s="121" t="s">
        <v>258</v>
      </c>
      <c r="I5" s="534"/>
      <c r="J5" s="533"/>
    </row>
    <row r="6" spans="1:16" ht="19.55" customHeight="1" x14ac:dyDescent="0.2">
      <c r="A6" s="7" t="s">
        <v>1124</v>
      </c>
      <c r="B6" s="106">
        <v>317523</v>
      </c>
      <c r="C6" s="106">
        <v>200757</v>
      </c>
      <c r="D6" s="106">
        <v>191015</v>
      </c>
      <c r="E6" s="106">
        <v>157064</v>
      </c>
      <c r="F6" s="106">
        <v>27437</v>
      </c>
      <c r="G6" s="106">
        <v>3141</v>
      </c>
      <c r="H6" s="106">
        <v>3373</v>
      </c>
      <c r="I6" s="106">
        <v>9742</v>
      </c>
      <c r="J6" s="106">
        <v>100971</v>
      </c>
      <c r="M6" s="291"/>
      <c r="N6" s="291"/>
      <c r="O6" s="291"/>
    </row>
    <row r="7" spans="1:16" ht="19.55" customHeight="1" x14ac:dyDescent="0.2">
      <c r="A7" s="7" t="s">
        <v>863</v>
      </c>
      <c r="B7" s="106">
        <v>157514</v>
      </c>
      <c r="C7" s="106">
        <v>116974</v>
      </c>
      <c r="D7" s="106">
        <v>110620</v>
      </c>
      <c r="E7" s="106">
        <v>105374</v>
      </c>
      <c r="F7" s="106">
        <v>1640</v>
      </c>
      <c r="G7" s="106">
        <v>1758</v>
      </c>
      <c r="H7" s="106">
        <v>1848</v>
      </c>
      <c r="I7" s="106">
        <v>6354</v>
      </c>
      <c r="J7" s="106">
        <v>32803</v>
      </c>
    </row>
    <row r="8" spans="1:16" ht="19.55" customHeight="1" x14ac:dyDescent="0.2">
      <c r="A8" s="7" t="s">
        <v>864</v>
      </c>
      <c r="B8" s="106">
        <v>160009</v>
      </c>
      <c r="C8" s="106">
        <v>83783</v>
      </c>
      <c r="D8" s="106">
        <v>80395</v>
      </c>
      <c r="E8" s="106">
        <v>51690</v>
      </c>
      <c r="F8" s="106">
        <v>25797</v>
      </c>
      <c r="G8" s="106">
        <v>1383</v>
      </c>
      <c r="H8" s="106">
        <v>1525</v>
      </c>
      <c r="I8" s="106">
        <v>3388</v>
      </c>
      <c r="J8" s="106">
        <v>68168</v>
      </c>
    </row>
    <row r="9" spans="1:16" ht="19.55" customHeight="1" x14ac:dyDescent="0.2">
      <c r="A9" s="7" t="s">
        <v>1125</v>
      </c>
      <c r="B9" s="106">
        <v>320098</v>
      </c>
      <c r="C9" s="106">
        <v>196081</v>
      </c>
      <c r="D9" s="106">
        <v>189331</v>
      </c>
      <c r="E9" s="106">
        <v>155842</v>
      </c>
      <c r="F9" s="106">
        <v>27865</v>
      </c>
      <c r="G9" s="106">
        <v>2976</v>
      </c>
      <c r="H9" s="106">
        <v>2648</v>
      </c>
      <c r="I9" s="106">
        <v>6750</v>
      </c>
      <c r="J9" s="106">
        <v>112558</v>
      </c>
    </row>
    <row r="10" spans="1:16" ht="19.55" customHeight="1" x14ac:dyDescent="0.2">
      <c r="A10" s="7" t="s">
        <v>863</v>
      </c>
      <c r="B10" s="106">
        <v>159449</v>
      </c>
      <c r="C10" s="106">
        <v>113020</v>
      </c>
      <c r="D10" s="106">
        <v>108566</v>
      </c>
      <c r="E10" s="106">
        <v>103854</v>
      </c>
      <c r="F10" s="106">
        <v>1694</v>
      </c>
      <c r="G10" s="106">
        <v>1713</v>
      </c>
      <c r="H10" s="106">
        <v>1305</v>
      </c>
      <c r="I10" s="106">
        <v>4454</v>
      </c>
      <c r="J10" s="106">
        <v>39860</v>
      </c>
    </row>
    <row r="11" spans="1:16" ht="19.55" customHeight="1" x14ac:dyDescent="0.2">
      <c r="A11" s="7" t="s">
        <v>864</v>
      </c>
      <c r="B11" s="106">
        <v>160649</v>
      </c>
      <c r="C11" s="106">
        <v>83061</v>
      </c>
      <c r="D11" s="106">
        <v>80765</v>
      </c>
      <c r="E11" s="106">
        <v>51988</v>
      </c>
      <c r="F11" s="106">
        <v>26171</v>
      </c>
      <c r="G11" s="106">
        <v>1263</v>
      </c>
      <c r="H11" s="106">
        <v>1343</v>
      </c>
      <c r="I11" s="106">
        <v>2296</v>
      </c>
      <c r="J11" s="106">
        <v>72698</v>
      </c>
    </row>
    <row r="12" spans="1:16" ht="19.55" customHeight="1" x14ac:dyDescent="0.2">
      <c r="A12" s="257" t="s">
        <v>1123</v>
      </c>
      <c r="B12" s="292">
        <v>317224</v>
      </c>
      <c r="C12" s="292">
        <v>194689</v>
      </c>
      <c r="D12" s="292">
        <v>188007</v>
      </c>
      <c r="E12" s="292">
        <v>155411</v>
      </c>
      <c r="F12" s="292">
        <v>25014</v>
      </c>
      <c r="G12" s="292">
        <v>3238</v>
      </c>
      <c r="H12" s="292">
        <v>4344</v>
      </c>
      <c r="I12" s="292">
        <v>6682</v>
      </c>
      <c r="J12" s="292">
        <v>99544</v>
      </c>
      <c r="L12" s="139"/>
      <c r="M12" s="291"/>
      <c r="N12" s="291"/>
      <c r="O12" s="291"/>
    </row>
    <row r="13" spans="1:16" ht="19.55" customHeight="1" x14ac:dyDescent="0.2">
      <c r="A13" s="7" t="s">
        <v>863</v>
      </c>
      <c r="B13" s="105">
        <v>157644</v>
      </c>
      <c r="C13" s="105">
        <v>109229</v>
      </c>
      <c r="D13" s="105">
        <v>105128</v>
      </c>
      <c r="E13" s="105">
        <v>99301</v>
      </c>
      <c r="F13" s="105">
        <v>2048</v>
      </c>
      <c r="G13" s="105">
        <v>1673</v>
      </c>
      <c r="H13" s="105">
        <v>2106</v>
      </c>
      <c r="I13" s="105">
        <v>4101</v>
      </c>
      <c r="J13" s="105">
        <v>35940</v>
      </c>
      <c r="K13" s="291"/>
      <c r="L13" s="291"/>
      <c r="M13" s="291"/>
      <c r="N13" s="291"/>
      <c r="P13" s="291"/>
    </row>
    <row r="14" spans="1:16" ht="19.55" customHeight="1" x14ac:dyDescent="0.2">
      <c r="A14" s="7" t="s">
        <v>864</v>
      </c>
      <c r="B14" s="105">
        <v>159580</v>
      </c>
      <c r="C14" s="105">
        <v>85460</v>
      </c>
      <c r="D14" s="105">
        <v>82879</v>
      </c>
      <c r="E14" s="105">
        <v>56110</v>
      </c>
      <c r="F14" s="105">
        <v>22966</v>
      </c>
      <c r="G14" s="105">
        <v>1565</v>
      </c>
      <c r="H14" s="105">
        <v>2238</v>
      </c>
      <c r="I14" s="105">
        <v>2581</v>
      </c>
      <c r="J14" s="105">
        <v>63604</v>
      </c>
    </row>
    <row r="15" spans="1:16" ht="19.55" customHeight="1" x14ac:dyDescent="0.2">
      <c r="A15" s="7" t="s">
        <v>231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6" ht="19.55" customHeight="1" x14ac:dyDescent="0.2">
      <c r="A16" s="7" t="s">
        <v>232</v>
      </c>
      <c r="B16" s="105">
        <v>221467</v>
      </c>
      <c r="C16" s="105">
        <v>166296</v>
      </c>
      <c r="D16" s="105">
        <v>160306</v>
      </c>
      <c r="E16" s="105">
        <v>135791</v>
      </c>
      <c r="F16" s="105">
        <v>18205</v>
      </c>
      <c r="G16" s="105">
        <v>3234</v>
      </c>
      <c r="H16" s="105">
        <v>3076</v>
      </c>
      <c r="I16" s="105">
        <v>5990</v>
      </c>
      <c r="J16" s="105">
        <v>39360</v>
      </c>
    </row>
    <row r="17" spans="1:10" ht="19.55" customHeight="1" x14ac:dyDescent="0.2">
      <c r="A17" s="7" t="s">
        <v>863</v>
      </c>
      <c r="B17" s="105">
        <v>115065</v>
      </c>
      <c r="C17" s="105">
        <v>93126</v>
      </c>
      <c r="D17" s="105">
        <v>89568</v>
      </c>
      <c r="E17" s="105">
        <v>85946</v>
      </c>
      <c r="F17" s="105">
        <v>736</v>
      </c>
      <c r="G17" s="105">
        <v>1672</v>
      </c>
      <c r="H17" s="105">
        <v>1214</v>
      </c>
      <c r="I17" s="105">
        <v>3558</v>
      </c>
      <c r="J17" s="105">
        <v>12663</v>
      </c>
    </row>
    <row r="18" spans="1:10" ht="19.55" customHeight="1" x14ac:dyDescent="0.2">
      <c r="A18" s="6" t="s">
        <v>864</v>
      </c>
      <c r="B18" s="82">
        <v>106402</v>
      </c>
      <c r="C18" s="82">
        <v>73170</v>
      </c>
      <c r="D18" s="82">
        <v>70738</v>
      </c>
      <c r="E18" s="82">
        <v>49845</v>
      </c>
      <c r="F18" s="82">
        <v>17469</v>
      </c>
      <c r="G18" s="82">
        <v>1562</v>
      </c>
      <c r="H18" s="82">
        <v>1862</v>
      </c>
      <c r="I18" s="82">
        <v>2432</v>
      </c>
      <c r="J18" s="82">
        <v>26697</v>
      </c>
    </row>
    <row r="19" spans="1:10" ht="18" customHeight="1" x14ac:dyDescent="0.2">
      <c r="A19" s="1" t="s">
        <v>233</v>
      </c>
      <c r="B19" s="130"/>
      <c r="C19" s="130"/>
      <c r="D19" s="130"/>
      <c r="E19" s="130"/>
      <c r="F19" s="130"/>
    </row>
    <row r="22" spans="1:10" x14ac:dyDescent="0.2">
      <c r="B22" s="130"/>
    </row>
    <row r="24" spans="1:10" x14ac:dyDescent="0.2">
      <c r="B24" s="130"/>
      <c r="C24" s="130"/>
    </row>
    <row r="26" spans="1:10" x14ac:dyDescent="0.2">
      <c r="B26" s="130"/>
      <c r="C26" s="130"/>
    </row>
    <row r="28" spans="1:10" x14ac:dyDescent="0.2">
      <c r="B28" s="130"/>
      <c r="C28" s="130"/>
    </row>
    <row r="30" spans="1:10" x14ac:dyDescent="0.2">
      <c r="B30" s="130"/>
      <c r="C30" s="130"/>
    </row>
  </sheetData>
  <mergeCells count="8">
    <mergeCell ref="J3:J5"/>
    <mergeCell ref="D4:H4"/>
    <mergeCell ref="C3:I3"/>
    <mergeCell ref="A1:J1"/>
    <mergeCell ref="A3:A5"/>
    <mergeCell ref="B3:B5"/>
    <mergeCell ref="C4:C5"/>
    <mergeCell ref="I4:I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6"/>
  <sheetViews>
    <sheetView zoomScaleNormal="100" workbookViewId="0">
      <selection activeCell="K18" sqref="K18"/>
    </sheetView>
  </sheetViews>
  <sheetFormatPr defaultColWidth="9" defaultRowHeight="12.2" x14ac:dyDescent="0.2"/>
  <cols>
    <col min="1" max="1" width="10" style="44" customWidth="1"/>
    <col min="2" max="9" width="9.59765625" style="44" customWidth="1"/>
    <col min="10" max="16384" width="9" style="44"/>
  </cols>
  <sheetData>
    <row r="1" spans="1:9" ht="18.850000000000001" x14ac:dyDescent="0.2">
      <c r="A1" s="527" t="s">
        <v>1126</v>
      </c>
      <c r="B1" s="527"/>
      <c r="C1" s="527"/>
      <c r="D1" s="527"/>
      <c r="E1" s="527"/>
      <c r="F1" s="527"/>
      <c r="G1" s="527"/>
      <c r="H1" s="527"/>
      <c r="I1" s="527"/>
    </row>
    <row r="2" spans="1:9" ht="18.7" customHeight="1" x14ac:dyDescent="0.2">
      <c r="I2" s="57" t="s">
        <v>1122</v>
      </c>
    </row>
    <row r="3" spans="1:9" ht="21.75" customHeight="1" x14ac:dyDescent="0.2">
      <c r="A3" s="515" t="s">
        <v>244</v>
      </c>
      <c r="B3" s="543" t="s">
        <v>234</v>
      </c>
      <c r="C3" s="543"/>
      <c r="D3" s="543"/>
      <c r="E3" s="516" t="s">
        <v>235</v>
      </c>
      <c r="F3" s="516"/>
      <c r="G3" s="516"/>
      <c r="H3" s="516"/>
      <c r="I3" s="541" t="s">
        <v>240</v>
      </c>
    </row>
    <row r="4" spans="1:9" ht="40.75" customHeight="1" x14ac:dyDescent="0.2">
      <c r="A4" s="517"/>
      <c r="B4" s="136" t="s">
        <v>1127</v>
      </c>
      <c r="C4" s="136" t="s">
        <v>1128</v>
      </c>
      <c r="D4" s="136" t="s">
        <v>1129</v>
      </c>
      <c r="E4" s="136" t="s">
        <v>236</v>
      </c>
      <c r="F4" s="136" t="s">
        <v>237</v>
      </c>
      <c r="G4" s="136" t="s">
        <v>238</v>
      </c>
      <c r="H4" s="136" t="s">
        <v>239</v>
      </c>
      <c r="I4" s="542"/>
    </row>
    <row r="5" spans="1:9" ht="21.75" customHeight="1" x14ac:dyDescent="0.2">
      <c r="A5" s="140" t="s">
        <v>1130</v>
      </c>
      <c r="B5" s="61">
        <v>59085</v>
      </c>
      <c r="C5" s="63">
        <v>249901</v>
      </c>
      <c r="D5" s="63">
        <v>55161</v>
      </c>
      <c r="E5" s="55">
        <f>ROUND(B5/C5*100,1)</f>
        <v>23.6</v>
      </c>
      <c r="F5" s="55">
        <f>ROUND(D5/C5*100,1)</f>
        <v>22.1</v>
      </c>
      <c r="G5" s="55">
        <f>ROUND((B5+D5)/C5*100,1)</f>
        <v>45.7</v>
      </c>
      <c r="H5" s="55">
        <f>ROUND(D5/B5*100,1)</f>
        <v>93.4</v>
      </c>
      <c r="I5" s="55">
        <f>ROUND(C5/D5,1)</f>
        <v>4.5</v>
      </c>
    </row>
    <row r="6" spans="1:9" ht="21.75" customHeight="1" x14ac:dyDescent="0.2">
      <c r="A6" s="140" t="s">
        <v>1249</v>
      </c>
      <c r="B6" s="61">
        <v>57459</v>
      </c>
      <c r="C6" s="63">
        <v>248770</v>
      </c>
      <c r="D6" s="63">
        <v>65305</v>
      </c>
      <c r="E6" s="55">
        <f>ROUND(B6/C6*100,1)</f>
        <v>23.1</v>
      </c>
      <c r="F6" s="55">
        <f>ROUND(D6/C6*100,1)</f>
        <v>26.3</v>
      </c>
      <c r="G6" s="55">
        <f>ROUND((B6+D6)/C6*100,1)</f>
        <v>49.3</v>
      </c>
      <c r="H6" s="55">
        <f>ROUND(D6/B6*100,1)</f>
        <v>113.7</v>
      </c>
      <c r="I6" s="55">
        <f>ROUND(C6/D6,1)</f>
        <v>3.8</v>
      </c>
    </row>
    <row r="7" spans="1:9" ht="21.75" customHeight="1" x14ac:dyDescent="0.2">
      <c r="A7" s="140" t="s">
        <v>1250</v>
      </c>
      <c r="B7" s="61">
        <v>55709</v>
      </c>
      <c r="C7" s="63">
        <v>241743</v>
      </c>
      <c r="D7" s="63">
        <v>75780</v>
      </c>
      <c r="E7" s="55">
        <f>ROUND(B7/C7*100,1)</f>
        <v>23</v>
      </c>
      <c r="F7" s="55">
        <f>ROUND(D7/C7*100,1)</f>
        <v>31.3</v>
      </c>
      <c r="G7" s="55">
        <f>ROUND((B7+D7)/C7*100,1)</f>
        <v>54.4</v>
      </c>
      <c r="H7" s="55">
        <f>ROUND(D7/B7*100,1)</f>
        <v>136</v>
      </c>
      <c r="I7" s="55">
        <f>ROUND(C7/D7,1)</f>
        <v>3.2</v>
      </c>
    </row>
    <row r="8" spans="1:9" ht="21.75" customHeight="1" x14ac:dyDescent="0.2">
      <c r="A8" s="140" t="s">
        <v>1251</v>
      </c>
      <c r="B8" s="61">
        <v>52524</v>
      </c>
      <c r="C8" s="63">
        <v>230340</v>
      </c>
      <c r="D8" s="63">
        <v>89758</v>
      </c>
      <c r="E8" s="55">
        <f>ROUND(B8/C8*100,1)</f>
        <v>22.8</v>
      </c>
      <c r="F8" s="55">
        <f>ROUND(D8/C8*100,1)</f>
        <v>39</v>
      </c>
      <c r="G8" s="55">
        <f>ROUND((B8+D8)/C8*100,1)</f>
        <v>61.8</v>
      </c>
      <c r="H8" s="55">
        <f>ROUND(D8/B8*100,1)</f>
        <v>170.9</v>
      </c>
      <c r="I8" s="55">
        <f>ROUND(C8/D8,1)</f>
        <v>2.6</v>
      </c>
    </row>
    <row r="9" spans="1:9" ht="21.75" customHeight="1" x14ac:dyDescent="0.2">
      <c r="A9" s="258" t="s">
        <v>1217</v>
      </c>
      <c r="B9" s="250">
        <v>48558</v>
      </c>
      <c r="C9" s="253">
        <v>221467</v>
      </c>
      <c r="D9" s="253">
        <v>95757</v>
      </c>
      <c r="E9" s="252">
        <f>ROUND(B9/C9*100,1)</f>
        <v>21.9</v>
      </c>
      <c r="F9" s="252">
        <f>ROUND(D9/C9*100,1)</f>
        <v>43.2</v>
      </c>
      <c r="G9" s="252">
        <f>ROUND((B9+D9)/C9*100,1)</f>
        <v>65.2</v>
      </c>
      <c r="H9" s="252">
        <f>ROUND(D9/B9*100,1)</f>
        <v>197.2</v>
      </c>
      <c r="I9" s="252">
        <f>ROUND(C9/D9,1)</f>
        <v>2.2999999999999998</v>
      </c>
    </row>
    <row r="10" spans="1:9" ht="18" customHeight="1" x14ac:dyDescent="0.2">
      <c r="A10" s="44" t="s">
        <v>263</v>
      </c>
    </row>
    <row r="11" spans="1:9" ht="4.75" customHeight="1" x14ac:dyDescent="0.2"/>
    <row r="12" spans="1:9" ht="13.75" customHeight="1" x14ac:dyDescent="0.2"/>
    <row r="13" spans="1:9" ht="13.75" customHeight="1" x14ac:dyDescent="0.2"/>
    <row r="14" spans="1:9" ht="4.75" customHeight="1" x14ac:dyDescent="0.2"/>
    <row r="15" spans="1:9" ht="13.75" customHeight="1" x14ac:dyDescent="0.2"/>
    <row r="16" spans="1:9" ht="13.75" customHeight="1" x14ac:dyDescent="0.2"/>
    <row r="17" spans="2:3" ht="4.75" customHeight="1" x14ac:dyDescent="0.2"/>
    <row r="18" spans="2:3" ht="13.75" customHeight="1" x14ac:dyDescent="0.2">
      <c r="B18" s="137"/>
      <c r="C18" s="137"/>
    </row>
    <row r="19" spans="2:3" ht="13.75" customHeight="1" x14ac:dyDescent="0.2"/>
    <row r="20" spans="2:3" x14ac:dyDescent="0.2">
      <c r="B20" s="137"/>
      <c r="C20" s="137"/>
    </row>
    <row r="22" spans="2:3" x14ac:dyDescent="0.2">
      <c r="B22" s="137"/>
      <c r="C22" s="137"/>
    </row>
    <row r="24" spans="2:3" x14ac:dyDescent="0.2">
      <c r="B24" s="137"/>
      <c r="C24" s="137"/>
    </row>
    <row r="26" spans="2:3" x14ac:dyDescent="0.2">
      <c r="B26" s="137"/>
      <c r="C26" s="137"/>
    </row>
  </sheetData>
  <mergeCells count="5">
    <mergeCell ref="A1:I1"/>
    <mergeCell ref="E3:H3"/>
    <mergeCell ref="I3:I4"/>
    <mergeCell ref="A3:A4"/>
    <mergeCell ref="B3:D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showGridLines="0" zoomScaleNormal="100" workbookViewId="0">
      <selection sqref="A1:N1"/>
    </sheetView>
  </sheetViews>
  <sheetFormatPr defaultColWidth="9" defaultRowHeight="12.2" x14ac:dyDescent="0.2"/>
  <cols>
    <col min="1" max="1" width="1.3984375" style="293" customWidth="1"/>
    <col min="2" max="3" width="3.19921875" style="293" customWidth="1"/>
    <col min="4" max="4" width="16.59765625" style="293" customWidth="1"/>
    <col min="5" max="6" width="1.19921875" style="293" customWidth="1"/>
    <col min="7" max="14" width="7.5" style="293" customWidth="1"/>
    <col min="15" max="26" width="7.19921875" style="293" customWidth="1"/>
    <col min="27" max="16384" width="9" style="293"/>
  </cols>
  <sheetData>
    <row r="1" spans="1:26" ht="18.850000000000001" x14ac:dyDescent="0.2">
      <c r="A1" s="544" t="s">
        <v>1131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6" t="s">
        <v>259</v>
      </c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</row>
    <row r="2" spans="1:26" ht="18.7" customHeight="1" x14ac:dyDescent="0.2">
      <c r="A2" s="141"/>
      <c r="B2" s="141"/>
      <c r="C2" s="141"/>
      <c r="D2" s="141"/>
      <c r="E2" s="141"/>
      <c r="F2" s="141"/>
      <c r="G2" s="143"/>
      <c r="H2" s="143"/>
      <c r="I2" s="143"/>
      <c r="J2" s="143"/>
      <c r="K2" s="294"/>
      <c r="L2" s="294"/>
      <c r="M2" s="294"/>
      <c r="N2" s="294"/>
      <c r="O2" s="143"/>
      <c r="P2" s="143"/>
      <c r="Q2" s="143"/>
      <c r="R2" s="143"/>
      <c r="S2" s="143"/>
      <c r="T2" s="143"/>
      <c r="U2" s="143"/>
      <c r="V2" s="294"/>
      <c r="W2" s="294"/>
      <c r="X2" s="143"/>
      <c r="Y2" s="143"/>
      <c r="Z2" s="144" t="s">
        <v>1132</v>
      </c>
    </row>
    <row r="3" spans="1:26" ht="40.75" customHeight="1" x14ac:dyDescent="0.2">
      <c r="A3" s="550" t="s">
        <v>177</v>
      </c>
      <c r="B3" s="551"/>
      <c r="C3" s="551"/>
      <c r="D3" s="551"/>
      <c r="E3" s="551"/>
      <c r="F3" s="551"/>
      <c r="G3" s="10" t="s">
        <v>865</v>
      </c>
      <c r="H3" s="10" t="s">
        <v>436</v>
      </c>
      <c r="I3" s="10" t="s">
        <v>435</v>
      </c>
      <c r="J3" s="10" t="s">
        <v>174</v>
      </c>
      <c r="K3" s="10" t="s">
        <v>176</v>
      </c>
      <c r="L3" s="10" t="s">
        <v>171</v>
      </c>
      <c r="M3" s="10" t="s">
        <v>172</v>
      </c>
      <c r="N3" s="10" t="s">
        <v>175</v>
      </c>
      <c r="O3" s="12" t="s">
        <v>1284</v>
      </c>
      <c r="P3" s="10" t="s">
        <v>1285</v>
      </c>
      <c r="Q3" s="10" t="s">
        <v>1286</v>
      </c>
      <c r="R3" s="10" t="s">
        <v>1287</v>
      </c>
      <c r="S3" s="10" t="s">
        <v>1288</v>
      </c>
      <c r="T3" s="10" t="s">
        <v>1289</v>
      </c>
      <c r="U3" s="10" t="s">
        <v>1290</v>
      </c>
      <c r="V3" s="10" t="s">
        <v>1291</v>
      </c>
      <c r="W3" s="10" t="s">
        <v>1292</v>
      </c>
      <c r="X3" s="10" t="s">
        <v>1293</v>
      </c>
      <c r="Y3" s="28" t="s">
        <v>266</v>
      </c>
      <c r="Z3" s="11" t="s">
        <v>434</v>
      </c>
    </row>
    <row r="4" spans="1:26" ht="3.75" customHeight="1" x14ac:dyDescent="0.2">
      <c r="A4" s="22"/>
      <c r="B4" s="22"/>
      <c r="C4" s="22"/>
      <c r="D4" s="22"/>
      <c r="E4" s="22"/>
      <c r="F4" s="22"/>
      <c r="G4" s="29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6" ht="19.55" customHeight="1" x14ac:dyDescent="0.2">
      <c r="A5" s="141" t="s">
        <v>157</v>
      </c>
      <c r="B5" s="549" t="s">
        <v>158</v>
      </c>
      <c r="C5" s="549"/>
      <c r="D5" s="549"/>
      <c r="E5" s="289"/>
      <c r="F5" s="148"/>
      <c r="G5" s="339">
        <v>371920</v>
      </c>
      <c r="H5" s="340">
        <v>14225</v>
      </c>
      <c r="I5" s="340">
        <v>16681</v>
      </c>
      <c r="J5" s="340">
        <v>17652</v>
      </c>
      <c r="K5" s="340">
        <v>17926</v>
      </c>
      <c r="L5" s="340">
        <v>18834</v>
      </c>
      <c r="M5" s="340">
        <v>18118</v>
      </c>
      <c r="N5" s="340">
        <v>19546</v>
      </c>
      <c r="O5" s="340">
        <v>22467</v>
      </c>
      <c r="P5" s="340">
        <v>25115</v>
      </c>
      <c r="Q5" s="340">
        <v>29825</v>
      </c>
      <c r="R5" s="340">
        <v>25375</v>
      </c>
      <c r="S5" s="340">
        <v>23193</v>
      </c>
      <c r="T5" s="340">
        <v>21068</v>
      </c>
      <c r="U5" s="340">
        <v>22006</v>
      </c>
      <c r="V5" s="340">
        <v>25771</v>
      </c>
      <c r="W5" s="340">
        <v>19283</v>
      </c>
      <c r="X5" s="340">
        <v>14000</v>
      </c>
      <c r="Y5" s="340">
        <v>14697</v>
      </c>
      <c r="Z5" s="340">
        <v>6138</v>
      </c>
    </row>
    <row r="6" spans="1:26" ht="19.55" customHeight="1" x14ac:dyDescent="0.2">
      <c r="A6" s="141"/>
      <c r="B6" s="141"/>
      <c r="C6" s="548" t="s">
        <v>159</v>
      </c>
      <c r="D6" s="548"/>
      <c r="E6" s="148"/>
      <c r="F6" s="148"/>
      <c r="G6" s="13">
        <v>279525</v>
      </c>
      <c r="H6" s="14">
        <v>9829</v>
      </c>
      <c r="I6" s="14">
        <v>10740</v>
      </c>
      <c r="J6" s="14">
        <v>14213</v>
      </c>
      <c r="K6" s="14">
        <v>14594</v>
      </c>
      <c r="L6" s="14">
        <v>11268</v>
      </c>
      <c r="M6" s="14">
        <v>8404</v>
      </c>
      <c r="N6" s="14">
        <v>9137</v>
      </c>
      <c r="O6" s="14">
        <v>13286</v>
      </c>
      <c r="P6" s="14">
        <v>18170</v>
      </c>
      <c r="Q6" s="14">
        <v>24021</v>
      </c>
      <c r="R6" s="14">
        <v>21268</v>
      </c>
      <c r="S6" s="14">
        <v>20186</v>
      </c>
      <c r="T6" s="14">
        <v>18850</v>
      </c>
      <c r="U6" s="14">
        <v>20054</v>
      </c>
      <c r="V6" s="14">
        <v>23786</v>
      </c>
      <c r="W6" s="14">
        <v>17747</v>
      </c>
      <c r="X6" s="14">
        <v>12427</v>
      </c>
      <c r="Y6" s="14">
        <v>11524</v>
      </c>
      <c r="Z6" s="14">
        <v>21</v>
      </c>
    </row>
    <row r="7" spans="1:26" ht="19.55" customHeight="1" x14ac:dyDescent="0.2">
      <c r="A7" s="141"/>
      <c r="B7" s="141"/>
      <c r="C7" s="548" t="s">
        <v>160</v>
      </c>
      <c r="D7" s="548"/>
      <c r="E7" s="148"/>
      <c r="F7" s="148"/>
      <c r="G7" s="13">
        <v>43146</v>
      </c>
      <c r="H7" s="14">
        <v>2631</v>
      </c>
      <c r="I7" s="14">
        <v>3680</v>
      </c>
      <c r="J7" s="14">
        <v>1859</v>
      </c>
      <c r="K7" s="14">
        <v>1494</v>
      </c>
      <c r="L7" s="14">
        <v>1954</v>
      </c>
      <c r="M7" s="14">
        <v>3704</v>
      </c>
      <c r="N7" s="14">
        <v>5086</v>
      </c>
      <c r="O7" s="14">
        <v>4773</v>
      </c>
      <c r="P7" s="14">
        <v>3603</v>
      </c>
      <c r="Q7" s="14">
        <v>2843</v>
      </c>
      <c r="R7" s="14">
        <v>1922</v>
      </c>
      <c r="S7" s="14">
        <v>1532</v>
      </c>
      <c r="T7" s="14">
        <v>1231</v>
      </c>
      <c r="U7" s="14">
        <v>1177</v>
      </c>
      <c r="V7" s="14">
        <v>1258</v>
      </c>
      <c r="W7" s="14">
        <v>945</v>
      </c>
      <c r="X7" s="14">
        <v>1045</v>
      </c>
      <c r="Y7" s="14">
        <v>2408</v>
      </c>
      <c r="Z7" s="14">
        <v>1</v>
      </c>
    </row>
    <row r="8" spans="1:26" ht="19.55" customHeight="1" x14ac:dyDescent="0.2">
      <c r="A8" s="141"/>
      <c r="B8" s="141"/>
      <c r="C8" s="548" t="s">
        <v>169</v>
      </c>
      <c r="D8" s="548"/>
      <c r="E8" s="148"/>
      <c r="F8" s="148"/>
      <c r="G8" s="13">
        <v>28531</v>
      </c>
      <c r="H8" s="14">
        <v>1111</v>
      </c>
      <c r="I8" s="14">
        <v>1502</v>
      </c>
      <c r="J8" s="14">
        <v>751</v>
      </c>
      <c r="K8" s="14">
        <v>1007</v>
      </c>
      <c r="L8" s="14">
        <v>4344</v>
      </c>
      <c r="M8" s="14">
        <v>4783</v>
      </c>
      <c r="N8" s="14">
        <v>4131</v>
      </c>
      <c r="O8" s="14">
        <v>3099</v>
      </c>
      <c r="P8" s="14">
        <v>2084</v>
      </c>
      <c r="Q8" s="14">
        <v>1583</v>
      </c>
      <c r="R8" s="14">
        <v>1122</v>
      </c>
      <c r="S8" s="14">
        <v>790</v>
      </c>
      <c r="T8" s="14">
        <v>535</v>
      </c>
      <c r="U8" s="14">
        <v>389</v>
      </c>
      <c r="V8" s="14">
        <v>331</v>
      </c>
      <c r="W8" s="14">
        <v>249</v>
      </c>
      <c r="X8" s="14">
        <v>243</v>
      </c>
      <c r="Y8" s="14">
        <v>473</v>
      </c>
      <c r="Z8" s="14">
        <v>4</v>
      </c>
    </row>
    <row r="9" spans="1:26" ht="19.55" customHeight="1" x14ac:dyDescent="0.2">
      <c r="A9" s="141"/>
      <c r="B9" s="141"/>
      <c r="C9" s="148"/>
      <c r="D9" s="149" t="s">
        <v>161</v>
      </c>
      <c r="E9" s="290"/>
      <c r="F9" s="148"/>
      <c r="G9" s="13">
        <v>11334</v>
      </c>
      <c r="H9" s="14">
        <v>523</v>
      </c>
      <c r="I9" s="14">
        <v>585</v>
      </c>
      <c r="J9" s="14">
        <v>215</v>
      </c>
      <c r="K9" s="14">
        <v>354</v>
      </c>
      <c r="L9" s="14">
        <v>1172</v>
      </c>
      <c r="M9" s="14">
        <v>1988</v>
      </c>
      <c r="N9" s="14">
        <v>1892</v>
      </c>
      <c r="O9" s="14">
        <v>1347</v>
      </c>
      <c r="P9" s="14">
        <v>817</v>
      </c>
      <c r="Q9" s="14">
        <v>606</v>
      </c>
      <c r="R9" s="14">
        <v>410</v>
      </c>
      <c r="S9" s="14">
        <v>271</v>
      </c>
      <c r="T9" s="14">
        <v>213</v>
      </c>
      <c r="U9" s="14">
        <v>189</v>
      </c>
      <c r="V9" s="14">
        <v>168</v>
      </c>
      <c r="W9" s="14">
        <v>156</v>
      </c>
      <c r="X9" s="14">
        <v>140</v>
      </c>
      <c r="Y9" s="14">
        <v>286</v>
      </c>
      <c r="Z9" s="14">
        <v>2</v>
      </c>
    </row>
    <row r="10" spans="1:26" ht="19.55" customHeight="1" x14ac:dyDescent="0.2">
      <c r="A10" s="141"/>
      <c r="B10" s="141"/>
      <c r="C10" s="148"/>
      <c r="D10" s="290" t="s">
        <v>162</v>
      </c>
      <c r="E10" s="151"/>
      <c r="F10" s="148"/>
      <c r="G10" s="13">
        <v>12131</v>
      </c>
      <c r="H10" s="14">
        <v>411</v>
      </c>
      <c r="I10" s="14">
        <v>598</v>
      </c>
      <c r="J10" s="14">
        <v>267</v>
      </c>
      <c r="K10" s="14">
        <v>404</v>
      </c>
      <c r="L10" s="14">
        <v>2318</v>
      </c>
      <c r="M10" s="14">
        <v>1969</v>
      </c>
      <c r="N10" s="14">
        <v>1468</v>
      </c>
      <c r="O10" s="14">
        <v>1127</v>
      </c>
      <c r="P10" s="14">
        <v>906</v>
      </c>
      <c r="Q10" s="14">
        <v>725</v>
      </c>
      <c r="R10" s="14">
        <v>545</v>
      </c>
      <c r="S10" s="14">
        <v>425</v>
      </c>
      <c r="T10" s="14">
        <v>272</v>
      </c>
      <c r="U10" s="14">
        <v>183</v>
      </c>
      <c r="V10" s="14">
        <v>149</v>
      </c>
      <c r="W10" s="14">
        <v>84</v>
      </c>
      <c r="X10" s="14">
        <v>95</v>
      </c>
      <c r="Y10" s="14">
        <v>185</v>
      </c>
      <c r="Z10" s="14">
        <v>0</v>
      </c>
    </row>
    <row r="11" spans="1:26" ht="19.55" customHeight="1" x14ac:dyDescent="0.2">
      <c r="A11" s="141"/>
      <c r="B11" s="141"/>
      <c r="C11" s="148"/>
      <c r="D11" s="152" t="s">
        <v>163</v>
      </c>
      <c r="E11" s="141"/>
      <c r="F11" s="148"/>
      <c r="G11" s="13">
        <v>5066</v>
      </c>
      <c r="H11" s="14">
        <v>177</v>
      </c>
      <c r="I11" s="14">
        <v>319</v>
      </c>
      <c r="J11" s="14">
        <v>269</v>
      </c>
      <c r="K11" s="14">
        <v>249</v>
      </c>
      <c r="L11" s="14">
        <v>854</v>
      </c>
      <c r="M11" s="14">
        <v>826</v>
      </c>
      <c r="N11" s="14">
        <v>771</v>
      </c>
      <c r="O11" s="14">
        <v>625</v>
      </c>
      <c r="P11" s="14">
        <v>361</v>
      </c>
      <c r="Q11" s="14">
        <v>252</v>
      </c>
      <c r="R11" s="14">
        <v>167</v>
      </c>
      <c r="S11" s="14">
        <v>94</v>
      </c>
      <c r="T11" s="14">
        <v>50</v>
      </c>
      <c r="U11" s="14">
        <v>17</v>
      </c>
      <c r="V11" s="14">
        <v>14</v>
      </c>
      <c r="W11" s="14">
        <v>9</v>
      </c>
      <c r="X11" s="296">
        <v>8</v>
      </c>
      <c r="Y11" s="296">
        <v>2</v>
      </c>
      <c r="Z11" s="14">
        <v>2</v>
      </c>
    </row>
    <row r="12" spans="1:26" ht="19.55" customHeight="1" x14ac:dyDescent="0.2">
      <c r="A12" s="141" t="s">
        <v>164</v>
      </c>
      <c r="B12" s="141"/>
      <c r="C12" s="148"/>
      <c r="D12" s="141"/>
      <c r="E12" s="141"/>
      <c r="F12" s="148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9.55" customHeight="1" x14ac:dyDescent="0.2">
      <c r="A13" s="141"/>
      <c r="B13" s="141"/>
      <c r="C13" s="548" t="s">
        <v>165</v>
      </c>
      <c r="D13" s="548"/>
      <c r="E13" s="148"/>
      <c r="F13" s="148"/>
      <c r="G13" s="13">
        <v>26019</v>
      </c>
      <c r="H13" s="14">
        <v>1033</v>
      </c>
      <c r="I13" s="14">
        <v>1347</v>
      </c>
      <c r="J13" s="14">
        <v>526</v>
      </c>
      <c r="K13" s="14">
        <v>1355</v>
      </c>
      <c r="L13" s="14">
        <v>4011</v>
      </c>
      <c r="M13" s="14">
        <v>4629</v>
      </c>
      <c r="N13" s="14">
        <v>3618</v>
      </c>
      <c r="O13" s="14">
        <v>2589</v>
      </c>
      <c r="P13" s="14">
        <v>1798</v>
      </c>
      <c r="Q13" s="14">
        <v>1379</v>
      </c>
      <c r="R13" s="14">
        <v>981</v>
      </c>
      <c r="S13" s="14">
        <v>769</v>
      </c>
      <c r="T13" s="14">
        <v>552</v>
      </c>
      <c r="U13" s="14">
        <v>375</v>
      </c>
      <c r="V13" s="14">
        <v>292</v>
      </c>
      <c r="W13" s="14">
        <v>190</v>
      </c>
      <c r="X13" s="14">
        <v>199</v>
      </c>
      <c r="Y13" s="14">
        <v>376</v>
      </c>
      <c r="Z13" s="14">
        <v>0</v>
      </c>
    </row>
    <row r="14" spans="1:26" ht="19.55" customHeight="1" x14ac:dyDescent="0.2">
      <c r="A14" s="141"/>
      <c r="B14" s="141"/>
      <c r="C14" s="148"/>
      <c r="D14" s="152" t="s">
        <v>166</v>
      </c>
      <c r="E14" s="141"/>
      <c r="F14" s="148"/>
      <c r="G14" s="13">
        <v>13100</v>
      </c>
      <c r="H14" s="14">
        <v>640</v>
      </c>
      <c r="I14" s="14">
        <v>718</v>
      </c>
      <c r="J14" s="14">
        <v>237</v>
      </c>
      <c r="K14" s="14">
        <v>553</v>
      </c>
      <c r="L14" s="14">
        <v>1778</v>
      </c>
      <c r="M14" s="14">
        <v>2330</v>
      </c>
      <c r="N14" s="14">
        <v>2074</v>
      </c>
      <c r="O14" s="14">
        <v>1431</v>
      </c>
      <c r="P14" s="14">
        <v>937</v>
      </c>
      <c r="Q14" s="14">
        <v>647</v>
      </c>
      <c r="R14" s="14">
        <v>410</v>
      </c>
      <c r="S14" s="14">
        <v>339</v>
      </c>
      <c r="T14" s="14">
        <v>231</v>
      </c>
      <c r="U14" s="14">
        <v>170</v>
      </c>
      <c r="V14" s="14">
        <v>145</v>
      </c>
      <c r="W14" s="14">
        <v>101</v>
      </c>
      <c r="X14" s="14">
        <v>116</v>
      </c>
      <c r="Y14" s="14">
        <v>243</v>
      </c>
      <c r="Z14" s="14">
        <v>0</v>
      </c>
    </row>
    <row r="15" spans="1:26" ht="19.55" customHeight="1" x14ac:dyDescent="0.2">
      <c r="A15" s="141"/>
      <c r="B15" s="141"/>
      <c r="C15" s="148"/>
      <c r="D15" s="152" t="s">
        <v>167</v>
      </c>
      <c r="E15" s="141"/>
      <c r="F15" s="148"/>
      <c r="G15" s="13">
        <v>12919</v>
      </c>
      <c r="H15" s="14">
        <v>393</v>
      </c>
      <c r="I15" s="14">
        <v>629</v>
      </c>
      <c r="J15" s="14">
        <v>289</v>
      </c>
      <c r="K15" s="14">
        <v>802</v>
      </c>
      <c r="L15" s="14">
        <v>2233</v>
      </c>
      <c r="M15" s="14">
        <v>2299</v>
      </c>
      <c r="N15" s="14">
        <v>1544</v>
      </c>
      <c r="O15" s="14">
        <v>1158</v>
      </c>
      <c r="P15" s="14">
        <v>861</v>
      </c>
      <c r="Q15" s="14">
        <v>732</v>
      </c>
      <c r="R15" s="14">
        <v>571</v>
      </c>
      <c r="S15" s="14">
        <v>430</v>
      </c>
      <c r="T15" s="14">
        <v>321</v>
      </c>
      <c r="U15" s="14">
        <v>205</v>
      </c>
      <c r="V15" s="14">
        <v>147</v>
      </c>
      <c r="W15" s="14">
        <v>89</v>
      </c>
      <c r="X15" s="14">
        <v>83</v>
      </c>
      <c r="Y15" s="14">
        <v>133</v>
      </c>
      <c r="Z15" s="14">
        <v>0</v>
      </c>
    </row>
    <row r="16" spans="1:26" ht="19.55" customHeight="1" x14ac:dyDescent="0.2">
      <c r="A16" s="141"/>
      <c r="B16" s="141"/>
      <c r="C16" s="148"/>
      <c r="D16" s="152"/>
      <c r="E16" s="141"/>
      <c r="F16" s="148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9.55" customHeight="1" x14ac:dyDescent="0.2">
      <c r="A17" s="141"/>
      <c r="B17" s="547" t="s">
        <v>173</v>
      </c>
      <c r="C17" s="547"/>
      <c r="D17" s="547"/>
      <c r="E17" s="148"/>
      <c r="F17" s="148"/>
      <c r="G17" s="339">
        <v>186160</v>
      </c>
      <c r="H17" s="340">
        <v>7216</v>
      </c>
      <c r="I17" s="340">
        <v>8535</v>
      </c>
      <c r="J17" s="340">
        <v>9046</v>
      </c>
      <c r="K17" s="340">
        <v>9137</v>
      </c>
      <c r="L17" s="340">
        <v>10138</v>
      </c>
      <c r="M17" s="340">
        <v>9650</v>
      </c>
      <c r="N17" s="340">
        <v>10320</v>
      </c>
      <c r="O17" s="340">
        <v>11768</v>
      </c>
      <c r="P17" s="340">
        <v>12972</v>
      </c>
      <c r="Q17" s="340">
        <v>15616</v>
      </c>
      <c r="R17" s="340">
        <v>13122</v>
      </c>
      <c r="S17" s="340">
        <v>11765</v>
      </c>
      <c r="T17" s="340">
        <v>10577</v>
      </c>
      <c r="U17" s="340">
        <v>10668</v>
      </c>
      <c r="V17" s="340">
        <v>12361</v>
      </c>
      <c r="W17" s="340">
        <v>8707</v>
      </c>
      <c r="X17" s="340">
        <v>6062</v>
      </c>
      <c r="Y17" s="340">
        <v>4781</v>
      </c>
      <c r="Z17" s="340">
        <v>3719</v>
      </c>
    </row>
    <row r="18" spans="1:26" ht="19.55" customHeight="1" x14ac:dyDescent="0.2">
      <c r="A18" s="141"/>
      <c r="B18" s="141"/>
      <c r="C18" s="548" t="s">
        <v>159</v>
      </c>
      <c r="D18" s="548"/>
      <c r="E18" s="148"/>
      <c r="F18" s="148"/>
      <c r="G18" s="13">
        <v>137424</v>
      </c>
      <c r="H18" s="14">
        <v>4994</v>
      </c>
      <c r="I18" s="14">
        <v>5548</v>
      </c>
      <c r="J18" s="14">
        <v>7289</v>
      </c>
      <c r="K18" s="14">
        <v>7378</v>
      </c>
      <c r="L18" s="14">
        <v>5664</v>
      </c>
      <c r="M18" s="14">
        <v>4548</v>
      </c>
      <c r="N18" s="14">
        <v>4924</v>
      </c>
      <c r="O18" s="14">
        <v>6826</v>
      </c>
      <c r="P18" s="14">
        <v>9191</v>
      </c>
      <c r="Q18" s="14">
        <v>12285</v>
      </c>
      <c r="R18" s="14">
        <v>10795</v>
      </c>
      <c r="S18" s="14">
        <v>10060</v>
      </c>
      <c r="T18" s="14">
        <v>9321</v>
      </c>
      <c r="U18" s="14">
        <v>9624</v>
      </c>
      <c r="V18" s="14">
        <v>11361</v>
      </c>
      <c r="W18" s="14">
        <v>8079</v>
      </c>
      <c r="X18" s="14">
        <v>5520</v>
      </c>
      <c r="Y18" s="14">
        <v>4006</v>
      </c>
      <c r="Z18" s="14">
        <v>11</v>
      </c>
    </row>
    <row r="19" spans="1:26" ht="19.55" customHeight="1" x14ac:dyDescent="0.2">
      <c r="A19" s="141"/>
      <c r="B19" s="141"/>
      <c r="C19" s="548" t="s">
        <v>160</v>
      </c>
      <c r="D19" s="548"/>
      <c r="E19" s="148"/>
      <c r="F19" s="148"/>
      <c r="G19" s="13">
        <v>20745</v>
      </c>
      <c r="H19" s="14">
        <v>1348</v>
      </c>
      <c r="I19" s="14">
        <v>1840</v>
      </c>
      <c r="J19" s="14">
        <v>938</v>
      </c>
      <c r="K19" s="14">
        <v>778</v>
      </c>
      <c r="L19" s="14">
        <v>925</v>
      </c>
      <c r="M19" s="14">
        <v>1705</v>
      </c>
      <c r="N19" s="14">
        <v>2510</v>
      </c>
      <c r="O19" s="14">
        <v>2457</v>
      </c>
      <c r="P19" s="14">
        <v>1856</v>
      </c>
      <c r="Q19" s="14">
        <v>1503</v>
      </c>
      <c r="R19" s="14">
        <v>954</v>
      </c>
      <c r="S19" s="14">
        <v>741</v>
      </c>
      <c r="T19" s="14">
        <v>636</v>
      </c>
      <c r="U19" s="14">
        <v>615</v>
      </c>
      <c r="V19" s="14">
        <v>607</v>
      </c>
      <c r="W19" s="14">
        <v>402</v>
      </c>
      <c r="X19" s="14">
        <v>361</v>
      </c>
      <c r="Y19" s="14">
        <v>568</v>
      </c>
      <c r="Z19" s="14">
        <v>1</v>
      </c>
    </row>
    <row r="20" spans="1:26" ht="19.55" customHeight="1" x14ac:dyDescent="0.2">
      <c r="A20" s="141"/>
      <c r="B20" s="141"/>
      <c r="C20" s="548" t="s">
        <v>169</v>
      </c>
      <c r="D20" s="548"/>
      <c r="E20" s="148"/>
      <c r="F20" s="148"/>
      <c r="G20" s="13">
        <v>16017</v>
      </c>
      <c r="H20" s="14">
        <v>549</v>
      </c>
      <c r="I20" s="14">
        <v>753</v>
      </c>
      <c r="J20" s="14">
        <v>394</v>
      </c>
      <c r="K20" s="14">
        <v>565</v>
      </c>
      <c r="L20" s="14">
        <v>2798</v>
      </c>
      <c r="M20" s="14">
        <v>2645</v>
      </c>
      <c r="N20" s="14">
        <v>2171</v>
      </c>
      <c r="O20" s="14">
        <v>1712</v>
      </c>
      <c r="P20" s="14">
        <v>1208</v>
      </c>
      <c r="Q20" s="14">
        <v>987</v>
      </c>
      <c r="R20" s="14">
        <v>728</v>
      </c>
      <c r="S20" s="14">
        <v>513</v>
      </c>
      <c r="T20" s="14">
        <v>335</v>
      </c>
      <c r="U20" s="14">
        <v>214</v>
      </c>
      <c r="V20" s="14">
        <v>170</v>
      </c>
      <c r="W20" s="14">
        <v>92</v>
      </c>
      <c r="X20" s="14">
        <v>74</v>
      </c>
      <c r="Y20" s="14">
        <v>108</v>
      </c>
      <c r="Z20" s="14">
        <v>1</v>
      </c>
    </row>
    <row r="21" spans="1:26" ht="19.55" customHeight="1" x14ac:dyDescent="0.2">
      <c r="A21" s="141"/>
      <c r="B21" s="141"/>
      <c r="C21" s="148"/>
      <c r="D21" s="149" t="s">
        <v>161</v>
      </c>
      <c r="E21" s="151"/>
      <c r="F21" s="148"/>
      <c r="G21" s="13">
        <v>5976</v>
      </c>
      <c r="H21" s="14">
        <v>255</v>
      </c>
      <c r="I21" s="14">
        <v>301</v>
      </c>
      <c r="J21" s="14">
        <v>117</v>
      </c>
      <c r="K21" s="14">
        <v>188</v>
      </c>
      <c r="L21" s="14">
        <v>648</v>
      </c>
      <c r="M21" s="14">
        <v>1047</v>
      </c>
      <c r="N21" s="14">
        <v>979</v>
      </c>
      <c r="O21" s="14">
        <v>716</v>
      </c>
      <c r="P21" s="14">
        <v>460</v>
      </c>
      <c r="Q21" s="14">
        <v>362</v>
      </c>
      <c r="R21" s="14">
        <v>246</v>
      </c>
      <c r="S21" s="14">
        <v>168</v>
      </c>
      <c r="T21" s="14">
        <v>127</v>
      </c>
      <c r="U21" s="14">
        <v>103</v>
      </c>
      <c r="V21" s="14">
        <v>84</v>
      </c>
      <c r="W21" s="14">
        <v>56</v>
      </c>
      <c r="X21" s="14">
        <v>50</v>
      </c>
      <c r="Y21" s="14">
        <v>68</v>
      </c>
      <c r="Z21" s="14">
        <v>1</v>
      </c>
    </row>
    <row r="22" spans="1:26" ht="19.55" customHeight="1" x14ac:dyDescent="0.2">
      <c r="A22" s="141"/>
      <c r="B22" s="141"/>
      <c r="C22" s="148"/>
      <c r="D22" s="290" t="s">
        <v>162</v>
      </c>
      <c r="E22" s="151"/>
      <c r="F22" s="148"/>
      <c r="G22" s="13">
        <v>7187</v>
      </c>
      <c r="H22" s="14">
        <v>204</v>
      </c>
      <c r="I22" s="14">
        <v>288</v>
      </c>
      <c r="J22" s="14">
        <v>133</v>
      </c>
      <c r="K22" s="14">
        <v>253</v>
      </c>
      <c r="L22" s="14">
        <v>1712</v>
      </c>
      <c r="M22" s="14">
        <v>1115</v>
      </c>
      <c r="N22" s="14">
        <v>744</v>
      </c>
      <c r="O22" s="14">
        <v>617</v>
      </c>
      <c r="P22" s="14">
        <v>535</v>
      </c>
      <c r="Q22" s="14">
        <v>479</v>
      </c>
      <c r="R22" s="14">
        <v>373</v>
      </c>
      <c r="S22" s="14">
        <v>287</v>
      </c>
      <c r="T22" s="14">
        <v>172</v>
      </c>
      <c r="U22" s="14">
        <v>99</v>
      </c>
      <c r="V22" s="14">
        <v>81</v>
      </c>
      <c r="W22" s="14">
        <v>32</v>
      </c>
      <c r="X22" s="14">
        <v>23</v>
      </c>
      <c r="Y22" s="14">
        <v>40</v>
      </c>
      <c r="Z22" s="14">
        <v>0</v>
      </c>
    </row>
    <row r="23" spans="1:26" ht="19.55" customHeight="1" x14ac:dyDescent="0.2">
      <c r="A23" s="141"/>
      <c r="B23" s="141"/>
      <c r="C23" s="148"/>
      <c r="D23" s="152" t="s">
        <v>163</v>
      </c>
      <c r="E23" s="141"/>
      <c r="F23" s="148"/>
      <c r="G23" s="13">
        <v>2854</v>
      </c>
      <c r="H23" s="14">
        <v>90</v>
      </c>
      <c r="I23" s="14">
        <v>164</v>
      </c>
      <c r="J23" s="14">
        <v>144</v>
      </c>
      <c r="K23" s="14">
        <v>124</v>
      </c>
      <c r="L23" s="14">
        <v>438</v>
      </c>
      <c r="M23" s="14">
        <v>483</v>
      </c>
      <c r="N23" s="14">
        <v>448</v>
      </c>
      <c r="O23" s="14">
        <v>379</v>
      </c>
      <c r="P23" s="14">
        <v>213</v>
      </c>
      <c r="Q23" s="14">
        <v>146</v>
      </c>
      <c r="R23" s="14">
        <v>109</v>
      </c>
      <c r="S23" s="14">
        <v>58</v>
      </c>
      <c r="T23" s="14">
        <v>36</v>
      </c>
      <c r="U23" s="14">
        <v>12</v>
      </c>
      <c r="V23" s="14">
        <v>5</v>
      </c>
      <c r="W23" s="14">
        <v>4</v>
      </c>
      <c r="X23" s="296">
        <v>1</v>
      </c>
      <c r="Y23" s="296">
        <v>0</v>
      </c>
      <c r="Z23" s="14">
        <v>0</v>
      </c>
    </row>
    <row r="24" spans="1:26" ht="19.55" customHeight="1" x14ac:dyDescent="0.2">
      <c r="A24" s="141" t="s">
        <v>164</v>
      </c>
      <c r="B24" s="141"/>
      <c r="C24" s="148"/>
      <c r="D24" s="141"/>
      <c r="E24" s="141"/>
      <c r="F24" s="148"/>
      <c r="G24" s="297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</row>
    <row r="25" spans="1:26" ht="19.55" customHeight="1" x14ac:dyDescent="0.2">
      <c r="A25" s="141"/>
      <c r="B25" s="141"/>
      <c r="C25" s="548" t="s">
        <v>165</v>
      </c>
      <c r="D25" s="548"/>
      <c r="E25" s="148"/>
      <c r="F25" s="148"/>
      <c r="G25" s="13">
        <v>14308</v>
      </c>
      <c r="H25" s="14">
        <v>511</v>
      </c>
      <c r="I25" s="14">
        <v>730</v>
      </c>
      <c r="J25" s="14">
        <v>271</v>
      </c>
      <c r="K25" s="14">
        <v>776</v>
      </c>
      <c r="L25" s="14">
        <v>2135</v>
      </c>
      <c r="M25" s="14">
        <v>2686</v>
      </c>
      <c r="N25" s="14">
        <v>1854</v>
      </c>
      <c r="O25" s="14">
        <v>1403</v>
      </c>
      <c r="P25" s="14">
        <v>1069</v>
      </c>
      <c r="Q25" s="14">
        <v>831</v>
      </c>
      <c r="R25" s="14">
        <v>633</v>
      </c>
      <c r="S25" s="14">
        <v>464</v>
      </c>
      <c r="T25" s="14">
        <v>345</v>
      </c>
      <c r="U25" s="14">
        <v>214</v>
      </c>
      <c r="V25" s="14">
        <v>135</v>
      </c>
      <c r="W25" s="14">
        <v>74</v>
      </c>
      <c r="X25" s="14">
        <v>77</v>
      </c>
      <c r="Y25" s="14">
        <v>100</v>
      </c>
      <c r="Z25" s="14">
        <v>0</v>
      </c>
    </row>
    <row r="26" spans="1:26" ht="19.55" customHeight="1" x14ac:dyDescent="0.2">
      <c r="A26" s="141"/>
      <c r="B26" s="141"/>
      <c r="C26" s="148"/>
      <c r="D26" s="152" t="s">
        <v>166</v>
      </c>
      <c r="E26" s="141"/>
      <c r="F26" s="148"/>
      <c r="G26" s="13">
        <v>6734</v>
      </c>
      <c r="H26" s="14">
        <v>318</v>
      </c>
      <c r="I26" s="14">
        <v>378</v>
      </c>
      <c r="J26" s="14">
        <v>109</v>
      </c>
      <c r="K26" s="14">
        <v>327</v>
      </c>
      <c r="L26" s="14">
        <v>903</v>
      </c>
      <c r="M26" s="14">
        <v>1156</v>
      </c>
      <c r="N26" s="14">
        <v>1028</v>
      </c>
      <c r="O26" s="14">
        <v>746</v>
      </c>
      <c r="P26" s="14">
        <v>535</v>
      </c>
      <c r="Q26" s="14">
        <v>380</v>
      </c>
      <c r="R26" s="14">
        <v>239</v>
      </c>
      <c r="S26" s="14">
        <v>174</v>
      </c>
      <c r="T26" s="14">
        <v>132</v>
      </c>
      <c r="U26" s="14">
        <v>95</v>
      </c>
      <c r="V26" s="14">
        <v>62</v>
      </c>
      <c r="W26" s="14">
        <v>43</v>
      </c>
      <c r="X26" s="14">
        <v>43</v>
      </c>
      <c r="Y26" s="14">
        <v>66</v>
      </c>
      <c r="Z26" s="14">
        <v>0</v>
      </c>
    </row>
    <row r="27" spans="1:26" ht="19.55" customHeight="1" x14ac:dyDescent="0.2">
      <c r="A27" s="141"/>
      <c r="B27" s="141"/>
      <c r="C27" s="148"/>
      <c r="D27" s="152" t="s">
        <v>167</v>
      </c>
      <c r="E27" s="141"/>
      <c r="F27" s="148"/>
      <c r="G27" s="13">
        <v>7574</v>
      </c>
      <c r="H27" s="14">
        <v>193</v>
      </c>
      <c r="I27" s="14">
        <v>352</v>
      </c>
      <c r="J27" s="14">
        <v>162</v>
      </c>
      <c r="K27" s="14">
        <v>449</v>
      </c>
      <c r="L27" s="14">
        <v>1232</v>
      </c>
      <c r="M27" s="14">
        <v>1530</v>
      </c>
      <c r="N27" s="14">
        <v>826</v>
      </c>
      <c r="O27" s="14">
        <v>657</v>
      </c>
      <c r="P27" s="14">
        <v>534</v>
      </c>
      <c r="Q27" s="14">
        <v>451</v>
      </c>
      <c r="R27" s="14">
        <v>394</v>
      </c>
      <c r="S27" s="14">
        <v>290</v>
      </c>
      <c r="T27" s="14">
        <v>213</v>
      </c>
      <c r="U27" s="14">
        <v>119</v>
      </c>
      <c r="V27" s="14">
        <v>73</v>
      </c>
      <c r="W27" s="14">
        <v>31</v>
      </c>
      <c r="X27" s="14">
        <v>34</v>
      </c>
      <c r="Y27" s="14">
        <v>34</v>
      </c>
      <c r="Z27" s="14">
        <v>0</v>
      </c>
    </row>
    <row r="28" spans="1:26" ht="19.55" customHeight="1" x14ac:dyDescent="0.2">
      <c r="A28" s="141"/>
      <c r="B28" s="141"/>
      <c r="C28" s="148"/>
      <c r="D28" s="152"/>
      <c r="E28" s="141"/>
      <c r="F28" s="148"/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9.55" customHeight="1" x14ac:dyDescent="0.2">
      <c r="A29" s="141"/>
      <c r="B29" s="547" t="s">
        <v>168</v>
      </c>
      <c r="C29" s="547"/>
      <c r="D29" s="547"/>
      <c r="E29" s="148"/>
      <c r="F29" s="148"/>
      <c r="G29" s="339">
        <v>185760</v>
      </c>
      <c r="H29" s="340">
        <v>7009</v>
      </c>
      <c r="I29" s="340">
        <v>8146</v>
      </c>
      <c r="J29" s="340">
        <v>8606</v>
      </c>
      <c r="K29" s="340">
        <v>8789</v>
      </c>
      <c r="L29" s="340">
        <v>8696</v>
      </c>
      <c r="M29" s="340">
        <v>8468</v>
      </c>
      <c r="N29" s="340">
        <v>9226</v>
      </c>
      <c r="O29" s="340">
        <v>10699</v>
      </c>
      <c r="P29" s="340">
        <v>12143</v>
      </c>
      <c r="Q29" s="340">
        <v>14209</v>
      </c>
      <c r="R29" s="340">
        <v>12253</v>
      </c>
      <c r="S29" s="340">
        <v>11428</v>
      </c>
      <c r="T29" s="340">
        <v>10491</v>
      </c>
      <c r="U29" s="340">
        <v>11338</v>
      </c>
      <c r="V29" s="340">
        <v>13410</v>
      </c>
      <c r="W29" s="340">
        <v>10576</v>
      </c>
      <c r="X29" s="340">
        <v>7938</v>
      </c>
      <c r="Y29" s="340">
        <v>9916</v>
      </c>
      <c r="Z29" s="340">
        <v>2419</v>
      </c>
    </row>
    <row r="30" spans="1:26" ht="19.55" customHeight="1" x14ac:dyDescent="0.2">
      <c r="A30" s="141"/>
      <c r="B30" s="141"/>
      <c r="C30" s="548" t="s">
        <v>159</v>
      </c>
      <c r="D30" s="548"/>
      <c r="E30" s="148"/>
      <c r="F30" s="148"/>
      <c r="G30" s="13">
        <v>142101</v>
      </c>
      <c r="H30" s="14">
        <v>4835</v>
      </c>
      <c r="I30" s="14">
        <v>5192</v>
      </c>
      <c r="J30" s="14">
        <v>6924</v>
      </c>
      <c r="K30" s="14">
        <v>7216</v>
      </c>
      <c r="L30" s="14">
        <v>5604</v>
      </c>
      <c r="M30" s="14">
        <v>3856</v>
      </c>
      <c r="N30" s="14">
        <v>4213</v>
      </c>
      <c r="O30" s="14">
        <v>6460</v>
      </c>
      <c r="P30" s="14">
        <v>8979</v>
      </c>
      <c r="Q30" s="14">
        <v>11736</v>
      </c>
      <c r="R30" s="14">
        <v>10473</v>
      </c>
      <c r="S30" s="14">
        <v>10126</v>
      </c>
      <c r="T30" s="14">
        <v>9529</v>
      </c>
      <c r="U30" s="14">
        <v>10430</v>
      </c>
      <c r="V30" s="14">
        <v>12425</v>
      </c>
      <c r="W30" s="14">
        <v>9668</v>
      </c>
      <c r="X30" s="14">
        <v>6907</v>
      </c>
      <c r="Y30" s="14">
        <v>7518</v>
      </c>
      <c r="Z30" s="14">
        <v>10</v>
      </c>
    </row>
    <row r="31" spans="1:26" ht="19.55" customHeight="1" x14ac:dyDescent="0.2">
      <c r="A31" s="141" t="s">
        <v>170</v>
      </c>
      <c r="B31" s="141"/>
      <c r="C31" s="548" t="s">
        <v>160</v>
      </c>
      <c r="D31" s="548"/>
      <c r="E31" s="148"/>
      <c r="F31" s="148"/>
      <c r="G31" s="13">
        <v>22401</v>
      </c>
      <c r="H31" s="14">
        <v>1283</v>
      </c>
      <c r="I31" s="14">
        <v>1840</v>
      </c>
      <c r="J31" s="14">
        <v>921</v>
      </c>
      <c r="K31" s="14">
        <v>716</v>
      </c>
      <c r="L31" s="14">
        <v>1029</v>
      </c>
      <c r="M31" s="14">
        <v>1999</v>
      </c>
      <c r="N31" s="14">
        <v>2576</v>
      </c>
      <c r="O31" s="14">
        <v>2316</v>
      </c>
      <c r="P31" s="14">
        <v>1747</v>
      </c>
      <c r="Q31" s="14">
        <v>1340</v>
      </c>
      <c r="R31" s="14">
        <v>968</v>
      </c>
      <c r="S31" s="14">
        <v>791</v>
      </c>
      <c r="T31" s="14">
        <v>595</v>
      </c>
      <c r="U31" s="14">
        <v>562</v>
      </c>
      <c r="V31" s="14">
        <v>651</v>
      </c>
      <c r="W31" s="14">
        <v>543</v>
      </c>
      <c r="X31" s="14">
        <v>684</v>
      </c>
      <c r="Y31" s="14">
        <v>1840</v>
      </c>
      <c r="Z31" s="14">
        <v>0</v>
      </c>
    </row>
    <row r="32" spans="1:26" ht="19.55" customHeight="1" x14ac:dyDescent="0.2">
      <c r="A32" s="141"/>
      <c r="B32" s="141"/>
      <c r="C32" s="548" t="s">
        <v>169</v>
      </c>
      <c r="D32" s="548"/>
      <c r="E32" s="148"/>
      <c r="F32" s="148"/>
      <c r="G32" s="13">
        <v>12514</v>
      </c>
      <c r="H32" s="14">
        <v>562</v>
      </c>
      <c r="I32" s="14">
        <v>749</v>
      </c>
      <c r="J32" s="14">
        <v>357</v>
      </c>
      <c r="K32" s="14">
        <v>442</v>
      </c>
      <c r="L32" s="14">
        <v>1546</v>
      </c>
      <c r="M32" s="14">
        <v>2138</v>
      </c>
      <c r="N32" s="14">
        <v>1960</v>
      </c>
      <c r="O32" s="14">
        <v>1387</v>
      </c>
      <c r="P32" s="14">
        <v>876</v>
      </c>
      <c r="Q32" s="14">
        <v>596</v>
      </c>
      <c r="R32" s="14">
        <v>394</v>
      </c>
      <c r="S32" s="14">
        <v>277</v>
      </c>
      <c r="T32" s="14">
        <v>200</v>
      </c>
      <c r="U32" s="14">
        <v>175</v>
      </c>
      <c r="V32" s="14">
        <v>161</v>
      </c>
      <c r="W32" s="14">
        <v>157</v>
      </c>
      <c r="X32" s="14">
        <v>169</v>
      </c>
      <c r="Y32" s="14">
        <v>365</v>
      </c>
      <c r="Z32" s="14">
        <v>3</v>
      </c>
    </row>
    <row r="33" spans="1:26" ht="19.55" customHeight="1" x14ac:dyDescent="0.2">
      <c r="A33" s="141"/>
      <c r="B33" s="141"/>
      <c r="C33" s="148"/>
      <c r="D33" s="149" t="s">
        <v>161</v>
      </c>
      <c r="E33" s="151"/>
      <c r="F33" s="148"/>
      <c r="G33" s="13">
        <v>5358</v>
      </c>
      <c r="H33" s="14">
        <v>268</v>
      </c>
      <c r="I33" s="14">
        <v>284</v>
      </c>
      <c r="J33" s="14">
        <v>98</v>
      </c>
      <c r="K33" s="14">
        <v>166</v>
      </c>
      <c r="L33" s="14">
        <v>524</v>
      </c>
      <c r="M33" s="14">
        <v>941</v>
      </c>
      <c r="N33" s="14">
        <v>913</v>
      </c>
      <c r="O33" s="14">
        <v>631</v>
      </c>
      <c r="P33" s="14">
        <v>357</v>
      </c>
      <c r="Q33" s="14">
        <v>244</v>
      </c>
      <c r="R33" s="14">
        <v>164</v>
      </c>
      <c r="S33" s="14">
        <v>103</v>
      </c>
      <c r="T33" s="14">
        <v>86</v>
      </c>
      <c r="U33" s="14">
        <v>86</v>
      </c>
      <c r="V33" s="14">
        <v>84</v>
      </c>
      <c r="W33" s="14">
        <v>100</v>
      </c>
      <c r="X33" s="14">
        <v>90</v>
      </c>
      <c r="Y33" s="14">
        <v>218</v>
      </c>
      <c r="Z33" s="14">
        <v>1</v>
      </c>
    </row>
    <row r="34" spans="1:26" ht="19.55" customHeight="1" x14ac:dyDescent="0.2">
      <c r="A34" s="141"/>
      <c r="B34" s="141"/>
      <c r="C34" s="148"/>
      <c r="D34" s="290" t="s">
        <v>162</v>
      </c>
      <c r="E34" s="151"/>
      <c r="F34" s="148"/>
      <c r="G34" s="13">
        <v>4944</v>
      </c>
      <c r="H34" s="14">
        <v>207</v>
      </c>
      <c r="I34" s="14">
        <v>310</v>
      </c>
      <c r="J34" s="14">
        <v>134</v>
      </c>
      <c r="K34" s="14">
        <v>151</v>
      </c>
      <c r="L34" s="14">
        <v>606</v>
      </c>
      <c r="M34" s="14">
        <v>854</v>
      </c>
      <c r="N34" s="14">
        <v>724</v>
      </c>
      <c r="O34" s="14">
        <v>510</v>
      </c>
      <c r="P34" s="14">
        <v>371</v>
      </c>
      <c r="Q34" s="14">
        <v>246</v>
      </c>
      <c r="R34" s="14">
        <v>172</v>
      </c>
      <c r="S34" s="14">
        <v>138</v>
      </c>
      <c r="T34" s="14">
        <v>100</v>
      </c>
      <c r="U34" s="14">
        <v>84</v>
      </c>
      <c r="V34" s="14">
        <v>68</v>
      </c>
      <c r="W34" s="14">
        <v>52</v>
      </c>
      <c r="X34" s="14">
        <v>72</v>
      </c>
      <c r="Y34" s="14">
        <v>145</v>
      </c>
      <c r="Z34" s="14">
        <v>0</v>
      </c>
    </row>
    <row r="35" spans="1:26" ht="19.55" customHeight="1" x14ac:dyDescent="0.2">
      <c r="A35" s="141"/>
      <c r="B35" s="141"/>
      <c r="C35" s="148"/>
      <c r="D35" s="152" t="s">
        <v>163</v>
      </c>
      <c r="E35" s="141"/>
      <c r="F35" s="148"/>
      <c r="G35" s="13">
        <v>2212</v>
      </c>
      <c r="H35" s="14">
        <v>87</v>
      </c>
      <c r="I35" s="14">
        <v>155</v>
      </c>
      <c r="J35" s="14">
        <v>125</v>
      </c>
      <c r="K35" s="14">
        <v>125</v>
      </c>
      <c r="L35" s="14">
        <v>416</v>
      </c>
      <c r="M35" s="14">
        <v>343</v>
      </c>
      <c r="N35" s="14">
        <v>323</v>
      </c>
      <c r="O35" s="14">
        <v>246</v>
      </c>
      <c r="P35" s="14">
        <v>148</v>
      </c>
      <c r="Q35" s="14">
        <v>106</v>
      </c>
      <c r="R35" s="14">
        <v>58</v>
      </c>
      <c r="S35" s="14">
        <v>36</v>
      </c>
      <c r="T35" s="14">
        <v>14</v>
      </c>
      <c r="U35" s="14">
        <v>5</v>
      </c>
      <c r="V35" s="14">
        <v>9</v>
      </c>
      <c r="W35" s="14">
        <v>5</v>
      </c>
      <c r="X35" s="296">
        <v>7</v>
      </c>
      <c r="Y35" s="296">
        <v>2</v>
      </c>
      <c r="Z35" s="14">
        <v>2</v>
      </c>
    </row>
    <row r="36" spans="1:26" ht="19.55" customHeight="1" x14ac:dyDescent="0.2">
      <c r="A36" s="141"/>
      <c r="B36" s="141" t="s">
        <v>164</v>
      </c>
      <c r="C36" s="148"/>
      <c r="D36" s="141"/>
      <c r="E36" s="141"/>
      <c r="F36" s="148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</row>
    <row r="37" spans="1:26" ht="19.55" customHeight="1" x14ac:dyDescent="0.2">
      <c r="A37" s="141"/>
      <c r="B37" s="141"/>
      <c r="C37" s="548" t="s">
        <v>165</v>
      </c>
      <c r="D37" s="548"/>
      <c r="E37" s="148"/>
      <c r="F37" s="148"/>
      <c r="G37" s="13">
        <v>11711</v>
      </c>
      <c r="H37" s="14">
        <v>522</v>
      </c>
      <c r="I37" s="14">
        <v>617</v>
      </c>
      <c r="J37" s="14">
        <v>255</v>
      </c>
      <c r="K37" s="14">
        <v>579</v>
      </c>
      <c r="L37" s="14">
        <v>1876</v>
      </c>
      <c r="M37" s="14">
        <v>1943</v>
      </c>
      <c r="N37" s="14">
        <v>1764</v>
      </c>
      <c r="O37" s="14">
        <v>1186</v>
      </c>
      <c r="P37" s="14">
        <v>729</v>
      </c>
      <c r="Q37" s="14">
        <v>548</v>
      </c>
      <c r="R37" s="14">
        <v>348</v>
      </c>
      <c r="S37" s="14">
        <v>305</v>
      </c>
      <c r="T37" s="14">
        <v>207</v>
      </c>
      <c r="U37" s="14">
        <v>161</v>
      </c>
      <c r="V37" s="14">
        <v>157</v>
      </c>
      <c r="W37" s="14">
        <v>116</v>
      </c>
      <c r="X37" s="14">
        <v>122</v>
      </c>
      <c r="Y37" s="14">
        <v>276</v>
      </c>
      <c r="Z37" s="14">
        <v>0</v>
      </c>
    </row>
    <row r="38" spans="1:26" ht="19.55" customHeight="1" x14ac:dyDescent="0.2">
      <c r="A38" s="141"/>
      <c r="B38" s="141"/>
      <c r="C38" s="148"/>
      <c r="D38" s="152" t="s">
        <v>166</v>
      </c>
      <c r="E38" s="141"/>
      <c r="F38" s="148"/>
      <c r="G38" s="13">
        <v>6366</v>
      </c>
      <c r="H38" s="14">
        <v>322</v>
      </c>
      <c r="I38" s="14">
        <v>340</v>
      </c>
      <c r="J38" s="14">
        <v>128</v>
      </c>
      <c r="K38" s="14">
        <v>226</v>
      </c>
      <c r="L38" s="14">
        <v>875</v>
      </c>
      <c r="M38" s="14">
        <v>1174</v>
      </c>
      <c r="N38" s="14">
        <v>1046</v>
      </c>
      <c r="O38" s="14">
        <v>685</v>
      </c>
      <c r="P38" s="14">
        <v>402</v>
      </c>
      <c r="Q38" s="14">
        <v>267</v>
      </c>
      <c r="R38" s="14">
        <v>171</v>
      </c>
      <c r="S38" s="14">
        <v>165</v>
      </c>
      <c r="T38" s="14">
        <v>99</v>
      </c>
      <c r="U38" s="14">
        <v>75</v>
      </c>
      <c r="V38" s="14">
        <v>83</v>
      </c>
      <c r="W38" s="14">
        <v>58</v>
      </c>
      <c r="X38" s="14">
        <v>73</v>
      </c>
      <c r="Y38" s="14">
        <v>177</v>
      </c>
      <c r="Z38" s="14">
        <v>0</v>
      </c>
    </row>
    <row r="39" spans="1:26" ht="19.55" customHeight="1" x14ac:dyDescent="0.2">
      <c r="A39" s="141"/>
      <c r="B39" s="141"/>
      <c r="C39" s="148"/>
      <c r="D39" s="152" t="s">
        <v>167</v>
      </c>
      <c r="E39" s="141"/>
      <c r="F39" s="148"/>
      <c r="G39" s="13">
        <v>5345</v>
      </c>
      <c r="H39" s="14">
        <v>200</v>
      </c>
      <c r="I39" s="14">
        <v>277</v>
      </c>
      <c r="J39" s="14">
        <v>127</v>
      </c>
      <c r="K39" s="14">
        <v>353</v>
      </c>
      <c r="L39" s="14">
        <v>1001</v>
      </c>
      <c r="M39" s="14">
        <v>769</v>
      </c>
      <c r="N39" s="14">
        <v>718</v>
      </c>
      <c r="O39" s="14">
        <v>501</v>
      </c>
      <c r="P39" s="14">
        <v>327</v>
      </c>
      <c r="Q39" s="14">
        <v>281</v>
      </c>
      <c r="R39" s="14">
        <v>177</v>
      </c>
      <c r="S39" s="14">
        <v>140</v>
      </c>
      <c r="T39" s="14">
        <v>108</v>
      </c>
      <c r="U39" s="14">
        <v>86</v>
      </c>
      <c r="V39" s="14">
        <v>74</v>
      </c>
      <c r="W39" s="14">
        <v>58</v>
      </c>
      <c r="X39" s="14">
        <v>49</v>
      </c>
      <c r="Y39" s="14">
        <v>99</v>
      </c>
      <c r="Z39" s="14">
        <v>0</v>
      </c>
    </row>
    <row r="40" spans="1:26" ht="3.75" customHeight="1" x14ac:dyDescent="0.2">
      <c r="A40" s="153"/>
      <c r="B40" s="153"/>
      <c r="C40" s="154"/>
      <c r="D40" s="155"/>
      <c r="E40" s="153"/>
      <c r="F40" s="154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5" customHeight="1" x14ac:dyDescent="0.2">
      <c r="A41" s="293" t="s">
        <v>263</v>
      </c>
      <c r="H41" s="293" t="s">
        <v>1133</v>
      </c>
    </row>
    <row r="42" spans="1:26" ht="19.55" customHeight="1" x14ac:dyDescent="0.2">
      <c r="H42" s="298" t="s">
        <v>1225</v>
      </c>
    </row>
  </sheetData>
  <mergeCells count="18">
    <mergeCell ref="C37:D37"/>
    <mergeCell ref="A3:F3"/>
    <mergeCell ref="C30:D30"/>
    <mergeCell ref="C31:D31"/>
    <mergeCell ref="C32:D32"/>
    <mergeCell ref="B29:D29"/>
    <mergeCell ref="C25:D25"/>
    <mergeCell ref="C19:D19"/>
    <mergeCell ref="C20:D20"/>
    <mergeCell ref="C13:D13"/>
    <mergeCell ref="A1:N1"/>
    <mergeCell ref="O1:Z1"/>
    <mergeCell ref="B17:D17"/>
    <mergeCell ref="C18:D18"/>
    <mergeCell ref="B5:D5"/>
    <mergeCell ref="C6:D6"/>
    <mergeCell ref="C7:D7"/>
    <mergeCell ref="C8:D8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9"/>
  <sheetViews>
    <sheetView zoomScaleNormal="100" workbookViewId="0">
      <selection sqref="A1:M1"/>
    </sheetView>
  </sheetViews>
  <sheetFormatPr defaultColWidth="9" defaultRowHeight="12.2" x14ac:dyDescent="0.2"/>
  <cols>
    <col min="1" max="1" width="1" style="1" customWidth="1"/>
    <col min="2" max="2" width="1.69921875" style="1" customWidth="1"/>
    <col min="3" max="5" width="1.19921875" style="1" customWidth="1"/>
    <col min="6" max="6" width="16.19921875" style="1" customWidth="1"/>
    <col min="7" max="7" width="1.19921875" style="1" customWidth="1"/>
    <col min="8" max="13" width="10.59765625" style="1" customWidth="1"/>
    <col min="14" max="16384" width="9" style="1"/>
  </cols>
  <sheetData>
    <row r="1" spans="1:18" ht="18.850000000000001" x14ac:dyDescent="0.2">
      <c r="A1" s="536" t="s">
        <v>1134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18" ht="18.7" customHeight="1" x14ac:dyDescent="0.2">
      <c r="A2" s="141"/>
      <c r="B2" s="141"/>
      <c r="C2" s="141"/>
      <c r="D2" s="142"/>
      <c r="E2" s="142"/>
      <c r="F2" s="142"/>
      <c r="G2" s="142"/>
      <c r="H2" s="141"/>
      <c r="I2" s="141"/>
      <c r="K2" s="143"/>
      <c r="L2" s="143"/>
      <c r="M2" s="144" t="s">
        <v>1135</v>
      </c>
    </row>
    <row r="3" spans="1:18" ht="18.7" customHeight="1" x14ac:dyDescent="0.2">
      <c r="A3" s="556" t="s">
        <v>177</v>
      </c>
      <c r="B3" s="556"/>
      <c r="C3" s="556"/>
      <c r="D3" s="556"/>
      <c r="E3" s="556"/>
      <c r="F3" s="556"/>
      <c r="G3" s="557"/>
      <c r="H3" s="560" t="s">
        <v>1224</v>
      </c>
      <c r="I3" s="560"/>
      <c r="J3" s="560"/>
      <c r="K3" s="561" t="s">
        <v>1089</v>
      </c>
      <c r="L3" s="562"/>
      <c r="M3" s="562"/>
    </row>
    <row r="4" spans="1:18" ht="41.95" customHeight="1" x14ac:dyDescent="0.2">
      <c r="A4" s="558"/>
      <c r="B4" s="558"/>
      <c r="C4" s="558"/>
      <c r="D4" s="558"/>
      <c r="E4" s="558"/>
      <c r="F4" s="558"/>
      <c r="G4" s="559"/>
      <c r="H4" s="157" t="s">
        <v>865</v>
      </c>
      <c r="I4" s="157" t="s">
        <v>863</v>
      </c>
      <c r="J4" s="34" t="s">
        <v>168</v>
      </c>
      <c r="K4" s="348" t="s">
        <v>865</v>
      </c>
      <c r="L4" s="352" t="s">
        <v>1068</v>
      </c>
      <c r="M4" s="353" t="s">
        <v>168</v>
      </c>
    </row>
    <row r="5" spans="1:18" ht="3.75" customHeight="1" x14ac:dyDescent="0.2">
      <c r="A5" s="22"/>
      <c r="B5" s="22"/>
      <c r="C5" s="22"/>
      <c r="D5" s="22"/>
      <c r="E5" s="22"/>
      <c r="F5" s="22"/>
      <c r="G5" s="158"/>
      <c r="H5" s="145"/>
      <c r="I5" s="146"/>
      <c r="J5" s="21"/>
      <c r="K5" s="349"/>
      <c r="L5" s="354"/>
      <c r="M5" s="355"/>
    </row>
    <row r="6" spans="1:18" ht="19.55" customHeight="1" x14ac:dyDescent="0.2">
      <c r="A6" s="141" t="s">
        <v>157</v>
      </c>
      <c r="B6" s="548" t="s">
        <v>158</v>
      </c>
      <c r="C6" s="548"/>
      <c r="D6" s="548"/>
      <c r="E6" s="548"/>
      <c r="F6" s="548"/>
      <c r="G6" s="159"/>
      <c r="H6" s="13">
        <v>374765</v>
      </c>
      <c r="I6" s="14">
        <v>187801</v>
      </c>
      <c r="J6" s="14">
        <v>186964</v>
      </c>
      <c r="K6" s="339">
        <v>371920</v>
      </c>
      <c r="L6" s="340">
        <v>186160</v>
      </c>
      <c r="M6" s="340">
        <v>185760</v>
      </c>
    </row>
    <row r="7" spans="1:18" ht="19.55" customHeight="1" x14ac:dyDescent="0.2">
      <c r="A7" s="141"/>
      <c r="B7" s="141"/>
      <c r="C7" s="548" t="s">
        <v>159</v>
      </c>
      <c r="D7" s="563"/>
      <c r="E7" s="563"/>
      <c r="F7" s="563"/>
      <c r="G7" s="148"/>
      <c r="H7" s="13">
        <v>286471</v>
      </c>
      <c r="I7" s="14">
        <v>140775</v>
      </c>
      <c r="J7" s="14">
        <v>145696</v>
      </c>
      <c r="K7" s="339">
        <v>279525</v>
      </c>
      <c r="L7" s="340">
        <v>137424</v>
      </c>
      <c r="M7" s="340">
        <v>142101</v>
      </c>
    </row>
    <row r="8" spans="1:18" ht="19.55" customHeight="1" x14ac:dyDescent="0.2">
      <c r="A8" s="141"/>
      <c r="B8" s="141"/>
      <c r="C8" s="548" t="s">
        <v>160</v>
      </c>
      <c r="D8" s="564"/>
      <c r="E8" s="564"/>
      <c r="F8" s="564"/>
      <c r="G8" s="148"/>
      <c r="H8" s="13">
        <v>50316</v>
      </c>
      <c r="I8" s="14">
        <v>24604</v>
      </c>
      <c r="J8" s="14">
        <v>25712</v>
      </c>
      <c r="K8" s="339">
        <v>43146</v>
      </c>
      <c r="L8" s="340">
        <v>20745</v>
      </c>
      <c r="M8" s="340">
        <v>22401</v>
      </c>
    </row>
    <row r="9" spans="1:18" ht="19.55" customHeight="1" x14ac:dyDescent="0.2">
      <c r="A9" s="141"/>
      <c r="B9" s="141"/>
      <c r="C9" s="548" t="s">
        <v>169</v>
      </c>
      <c r="D9" s="564"/>
      <c r="E9" s="564"/>
      <c r="F9" s="564"/>
      <c r="G9" s="148"/>
      <c r="H9" s="13">
        <v>28665</v>
      </c>
      <c r="I9" s="14">
        <v>16675</v>
      </c>
      <c r="J9" s="14">
        <v>11990</v>
      </c>
      <c r="K9" s="339">
        <v>28531</v>
      </c>
      <c r="L9" s="340">
        <v>16017</v>
      </c>
      <c r="M9" s="340">
        <v>12514</v>
      </c>
      <c r="P9" s="8"/>
    </row>
    <row r="10" spans="1:18" ht="19.55" customHeight="1" x14ac:dyDescent="0.2">
      <c r="A10" s="141"/>
      <c r="B10" s="141"/>
      <c r="C10" s="141"/>
      <c r="D10" s="565" t="s">
        <v>1076</v>
      </c>
      <c r="E10" s="566"/>
      <c r="F10" s="566"/>
      <c r="G10" s="150"/>
      <c r="H10" s="13">
        <v>12620</v>
      </c>
      <c r="I10" s="14">
        <v>6814</v>
      </c>
      <c r="J10" s="14">
        <v>5806</v>
      </c>
      <c r="K10" s="339">
        <v>11334</v>
      </c>
      <c r="L10" s="340">
        <v>5976</v>
      </c>
      <c r="M10" s="340">
        <v>5358</v>
      </c>
      <c r="O10" s="8"/>
      <c r="P10" s="299"/>
      <c r="Q10" s="299"/>
      <c r="R10" s="299"/>
    </row>
    <row r="11" spans="1:18" ht="19.55" customHeight="1" x14ac:dyDescent="0.2">
      <c r="A11" s="141"/>
      <c r="B11" s="141"/>
      <c r="C11" s="141"/>
      <c r="D11" s="141"/>
      <c r="E11" s="148"/>
      <c r="F11" s="160" t="s">
        <v>1071</v>
      </c>
      <c r="G11" s="161"/>
      <c r="H11" s="13">
        <v>1879</v>
      </c>
      <c r="I11" s="14">
        <v>1063</v>
      </c>
      <c r="J11" s="14">
        <v>816</v>
      </c>
      <c r="K11" s="339">
        <v>1835</v>
      </c>
      <c r="L11" s="340">
        <v>990</v>
      </c>
      <c r="M11" s="340">
        <v>845</v>
      </c>
      <c r="O11" s="8"/>
      <c r="P11" s="8"/>
      <c r="Q11" s="8"/>
      <c r="R11" s="8"/>
    </row>
    <row r="12" spans="1:18" ht="19.55" customHeight="1" x14ac:dyDescent="0.2">
      <c r="A12" s="141"/>
      <c r="B12" s="141"/>
      <c r="C12" s="141"/>
      <c r="D12" s="141"/>
      <c r="E12" s="148"/>
      <c r="F12" s="162" t="s">
        <v>1064</v>
      </c>
      <c r="G12" s="150"/>
      <c r="H12" s="13">
        <v>854</v>
      </c>
      <c r="I12" s="14">
        <v>475</v>
      </c>
      <c r="J12" s="14">
        <v>379</v>
      </c>
      <c r="K12" s="339">
        <v>753</v>
      </c>
      <c r="L12" s="340">
        <v>394</v>
      </c>
      <c r="M12" s="340">
        <v>359</v>
      </c>
      <c r="O12" s="8"/>
      <c r="P12" s="299"/>
      <c r="Q12" s="299"/>
      <c r="R12" s="299"/>
    </row>
    <row r="13" spans="1:18" ht="19.55" customHeight="1" x14ac:dyDescent="0.2">
      <c r="A13" s="141"/>
      <c r="B13" s="141"/>
      <c r="C13" s="141"/>
      <c r="D13" s="141"/>
      <c r="E13" s="148"/>
      <c r="F13" s="162" t="s">
        <v>13</v>
      </c>
      <c r="G13" s="150"/>
      <c r="H13" s="13">
        <v>224</v>
      </c>
      <c r="I13" s="14">
        <v>112</v>
      </c>
      <c r="J13" s="14">
        <v>112</v>
      </c>
      <c r="K13" s="339">
        <v>222</v>
      </c>
      <c r="L13" s="340">
        <v>126</v>
      </c>
      <c r="M13" s="340">
        <v>96</v>
      </c>
    </row>
    <row r="14" spans="1:18" ht="19.55" customHeight="1" x14ac:dyDescent="0.2">
      <c r="A14" s="141"/>
      <c r="B14" s="141"/>
      <c r="C14" s="141"/>
      <c r="D14" s="141"/>
      <c r="E14" s="148"/>
      <c r="F14" s="162" t="s">
        <v>700</v>
      </c>
      <c r="G14" s="150"/>
      <c r="H14" s="13">
        <v>222</v>
      </c>
      <c r="I14" s="14">
        <v>130</v>
      </c>
      <c r="J14" s="14">
        <v>92</v>
      </c>
      <c r="K14" s="339">
        <v>200</v>
      </c>
      <c r="L14" s="340">
        <v>120</v>
      </c>
      <c r="M14" s="340">
        <v>80</v>
      </c>
    </row>
    <row r="15" spans="1:18" ht="19.55" customHeight="1" x14ac:dyDescent="0.2">
      <c r="A15" s="141"/>
      <c r="B15" s="141"/>
      <c r="C15" s="141"/>
      <c r="D15" s="141"/>
      <c r="E15" s="148"/>
      <c r="F15" s="162" t="s">
        <v>701</v>
      </c>
      <c r="G15" s="150"/>
      <c r="H15" s="13">
        <v>2948</v>
      </c>
      <c r="I15" s="14">
        <v>1389</v>
      </c>
      <c r="J15" s="14">
        <v>1559</v>
      </c>
      <c r="K15" s="339">
        <v>2553</v>
      </c>
      <c r="L15" s="340">
        <v>1254</v>
      </c>
      <c r="M15" s="340">
        <v>1299</v>
      </c>
    </row>
    <row r="16" spans="1:18" ht="19.55" customHeight="1" x14ac:dyDescent="0.2">
      <c r="A16" s="141"/>
      <c r="B16" s="141"/>
      <c r="C16" s="141"/>
      <c r="D16" s="141"/>
      <c r="E16" s="148"/>
      <c r="F16" s="162" t="s">
        <v>702</v>
      </c>
      <c r="G16" s="150"/>
      <c r="H16" s="13">
        <v>223</v>
      </c>
      <c r="I16" s="14">
        <v>138</v>
      </c>
      <c r="J16" s="14">
        <v>85</v>
      </c>
      <c r="K16" s="339">
        <v>227</v>
      </c>
      <c r="L16" s="340">
        <v>134</v>
      </c>
      <c r="M16" s="340">
        <v>93</v>
      </c>
    </row>
    <row r="17" spans="1:16" ht="19.55" customHeight="1" x14ac:dyDescent="0.2">
      <c r="A17" s="141"/>
      <c r="B17" s="141"/>
      <c r="C17" s="141"/>
      <c r="D17" s="141"/>
      <c r="E17" s="148"/>
      <c r="F17" s="162" t="s">
        <v>703</v>
      </c>
      <c r="G17" s="150"/>
      <c r="H17" s="13">
        <v>484</v>
      </c>
      <c r="I17" s="14">
        <v>307</v>
      </c>
      <c r="J17" s="14">
        <v>177</v>
      </c>
      <c r="K17" s="339">
        <v>442</v>
      </c>
      <c r="L17" s="340">
        <v>274</v>
      </c>
      <c r="M17" s="340">
        <v>168</v>
      </c>
    </row>
    <row r="18" spans="1:16" ht="19.55" customHeight="1" x14ac:dyDescent="0.2">
      <c r="A18" s="141"/>
      <c r="B18" s="141"/>
      <c r="C18" s="141"/>
      <c r="D18" s="141"/>
      <c r="E18" s="148"/>
      <c r="F18" s="162" t="s">
        <v>704</v>
      </c>
      <c r="G18" s="150"/>
      <c r="H18" s="13">
        <v>289</v>
      </c>
      <c r="I18" s="14">
        <v>175</v>
      </c>
      <c r="J18" s="14">
        <v>114</v>
      </c>
      <c r="K18" s="339">
        <v>231</v>
      </c>
      <c r="L18" s="340">
        <v>121</v>
      </c>
      <c r="M18" s="340">
        <v>110</v>
      </c>
    </row>
    <row r="19" spans="1:16" ht="19.55" customHeight="1" x14ac:dyDescent="0.2">
      <c r="A19" s="141"/>
      <c r="B19" s="141"/>
      <c r="C19" s="141"/>
      <c r="D19" s="141"/>
      <c r="E19" s="148"/>
      <c r="F19" s="162" t="s">
        <v>705</v>
      </c>
      <c r="G19" s="150"/>
      <c r="H19" s="13">
        <v>193</v>
      </c>
      <c r="I19" s="14">
        <v>94</v>
      </c>
      <c r="J19" s="14">
        <v>99</v>
      </c>
      <c r="K19" s="339">
        <v>183</v>
      </c>
      <c r="L19" s="340">
        <v>104</v>
      </c>
      <c r="M19" s="340">
        <v>79</v>
      </c>
    </row>
    <row r="20" spans="1:16" ht="19.55" customHeight="1" x14ac:dyDescent="0.2">
      <c r="A20" s="141"/>
      <c r="B20" s="141"/>
      <c r="C20" s="141"/>
      <c r="D20" s="141"/>
      <c r="E20" s="148"/>
      <c r="F20" s="162" t="s">
        <v>706</v>
      </c>
      <c r="G20" s="150"/>
      <c r="H20" s="13">
        <v>572</v>
      </c>
      <c r="I20" s="14">
        <v>275</v>
      </c>
      <c r="J20" s="14">
        <v>297</v>
      </c>
      <c r="K20" s="339">
        <v>584</v>
      </c>
      <c r="L20" s="340">
        <v>283</v>
      </c>
      <c r="M20" s="340">
        <v>301</v>
      </c>
    </row>
    <row r="21" spans="1:16" ht="19.55" customHeight="1" x14ac:dyDescent="0.2">
      <c r="A21" s="141"/>
      <c r="B21" s="141"/>
      <c r="C21" s="141"/>
      <c r="D21" s="141"/>
      <c r="E21" s="148"/>
      <c r="F21" s="162" t="s">
        <v>707</v>
      </c>
      <c r="G21" s="150"/>
      <c r="H21" s="13">
        <v>576</v>
      </c>
      <c r="I21" s="14">
        <v>275</v>
      </c>
      <c r="J21" s="14">
        <v>301</v>
      </c>
      <c r="K21" s="339">
        <v>472</v>
      </c>
      <c r="L21" s="340">
        <v>206</v>
      </c>
      <c r="M21" s="340">
        <v>266</v>
      </c>
    </row>
    <row r="22" spans="1:16" ht="19.55" customHeight="1" x14ac:dyDescent="0.2">
      <c r="A22" s="141"/>
      <c r="B22" s="141"/>
      <c r="C22" s="141"/>
      <c r="D22" s="141"/>
      <c r="E22" s="148"/>
      <c r="F22" s="162" t="s">
        <v>709</v>
      </c>
      <c r="G22" s="150"/>
      <c r="H22" s="13">
        <v>90</v>
      </c>
      <c r="I22" s="14">
        <v>50</v>
      </c>
      <c r="J22" s="14">
        <v>40</v>
      </c>
      <c r="K22" s="339">
        <v>114</v>
      </c>
      <c r="L22" s="340">
        <v>60</v>
      </c>
      <c r="M22" s="340">
        <v>54</v>
      </c>
    </row>
    <row r="23" spans="1:16" ht="19.55" customHeight="1" x14ac:dyDescent="0.2">
      <c r="A23" s="141"/>
      <c r="B23" s="141"/>
      <c r="C23" s="141"/>
      <c r="D23" s="141"/>
      <c r="E23" s="148"/>
      <c r="F23" s="162" t="s">
        <v>1065</v>
      </c>
      <c r="G23" s="150"/>
      <c r="H23" s="13">
        <v>77</v>
      </c>
      <c r="I23" s="14">
        <v>42</v>
      </c>
      <c r="J23" s="14">
        <v>35</v>
      </c>
      <c r="K23" s="339">
        <v>40</v>
      </c>
      <c r="L23" s="340">
        <v>25</v>
      </c>
      <c r="M23" s="340">
        <v>15</v>
      </c>
    </row>
    <row r="24" spans="1:16" ht="19.55" customHeight="1" x14ac:dyDescent="0.2">
      <c r="A24" s="141"/>
      <c r="B24" s="141"/>
      <c r="C24" s="141"/>
      <c r="D24" s="141"/>
      <c r="E24" s="148"/>
      <c r="F24" s="162" t="s">
        <v>710</v>
      </c>
      <c r="G24" s="150"/>
      <c r="H24" s="13">
        <v>92</v>
      </c>
      <c r="I24" s="14">
        <v>43</v>
      </c>
      <c r="J24" s="14">
        <v>49</v>
      </c>
      <c r="K24" s="339">
        <v>72</v>
      </c>
      <c r="L24" s="340">
        <v>34</v>
      </c>
      <c r="M24" s="340">
        <v>38</v>
      </c>
    </row>
    <row r="25" spans="1:16" ht="19.55" customHeight="1" x14ac:dyDescent="0.2">
      <c r="A25" s="141"/>
      <c r="B25" s="141"/>
      <c r="C25" s="141"/>
      <c r="D25" s="141"/>
      <c r="E25" s="148"/>
      <c r="F25" s="162" t="s">
        <v>1066</v>
      </c>
      <c r="G25" s="150"/>
      <c r="H25" s="13">
        <v>2205</v>
      </c>
      <c r="I25" s="14">
        <v>1309</v>
      </c>
      <c r="J25" s="14">
        <v>896</v>
      </c>
      <c r="K25" s="339">
        <v>1748</v>
      </c>
      <c r="L25" s="340">
        <v>956</v>
      </c>
      <c r="M25" s="340">
        <v>792</v>
      </c>
    </row>
    <row r="26" spans="1:16" ht="19.55" customHeight="1" x14ac:dyDescent="0.2">
      <c r="A26" s="141"/>
      <c r="B26" s="141"/>
      <c r="C26" s="141"/>
      <c r="D26" s="141"/>
      <c r="E26" s="148"/>
      <c r="F26" s="162" t="s">
        <v>1049</v>
      </c>
      <c r="G26" s="150"/>
      <c r="H26" s="13">
        <v>48</v>
      </c>
      <c r="I26" s="14">
        <v>30</v>
      </c>
      <c r="J26" s="14">
        <v>18</v>
      </c>
      <c r="K26" s="339">
        <v>67</v>
      </c>
      <c r="L26" s="340">
        <v>35</v>
      </c>
      <c r="M26" s="340">
        <v>32</v>
      </c>
    </row>
    <row r="27" spans="1:16" ht="19.55" customHeight="1" x14ac:dyDescent="0.2">
      <c r="A27" s="141"/>
      <c r="B27" s="141"/>
      <c r="C27" s="141"/>
      <c r="D27" s="141"/>
      <c r="E27" s="148"/>
      <c r="F27" s="149" t="s">
        <v>1069</v>
      </c>
      <c r="G27" s="330"/>
      <c r="H27" s="341">
        <v>0</v>
      </c>
      <c r="I27" s="342">
        <v>0</v>
      </c>
      <c r="J27" s="342">
        <v>0</v>
      </c>
      <c r="K27" s="350">
        <v>0</v>
      </c>
      <c r="L27" s="356">
        <v>0</v>
      </c>
      <c r="M27" s="356">
        <v>0</v>
      </c>
    </row>
    <row r="28" spans="1:16" ht="19.55" customHeight="1" x14ac:dyDescent="0.2">
      <c r="A28" s="141"/>
      <c r="B28" s="141"/>
      <c r="C28" s="141"/>
      <c r="D28" s="141"/>
      <c r="F28" s="162" t="s">
        <v>698</v>
      </c>
      <c r="G28" s="150"/>
      <c r="H28" s="13">
        <f t="shared" ref="H28:J28" si="0">H10-(H11+H12+H13+H14+H15+H16+H17+H18+H19+H20+H21+H22+H23+H24+H25+H26+H27)</f>
        <v>1644</v>
      </c>
      <c r="I28" s="14">
        <f t="shared" si="0"/>
        <v>907</v>
      </c>
      <c r="J28" s="14">
        <f t="shared" si="0"/>
        <v>737</v>
      </c>
      <c r="K28" s="339">
        <v>1591</v>
      </c>
      <c r="L28" s="340">
        <v>860</v>
      </c>
      <c r="M28" s="340">
        <v>731</v>
      </c>
    </row>
    <row r="29" spans="1:16" ht="19.55" customHeight="1" x14ac:dyDescent="0.2">
      <c r="A29" s="141"/>
      <c r="B29" s="141"/>
      <c r="C29" s="141"/>
      <c r="D29" s="553" t="s">
        <v>1220</v>
      </c>
      <c r="E29" s="553"/>
      <c r="F29" s="553"/>
      <c r="G29" s="151"/>
      <c r="H29" s="13">
        <v>13676</v>
      </c>
      <c r="I29" s="14">
        <v>8522</v>
      </c>
      <c r="J29" s="14">
        <v>5154</v>
      </c>
      <c r="K29" s="339">
        <v>12131</v>
      </c>
      <c r="L29" s="340">
        <v>7187</v>
      </c>
      <c r="M29" s="340">
        <v>4944</v>
      </c>
      <c r="P29" s="8"/>
    </row>
    <row r="30" spans="1:16" ht="19.55" customHeight="1" x14ac:dyDescent="0.2">
      <c r="A30" s="141"/>
      <c r="B30" s="141"/>
      <c r="C30" s="141"/>
      <c r="D30" s="141"/>
      <c r="E30" s="552" t="s">
        <v>716</v>
      </c>
      <c r="F30" s="552"/>
      <c r="G30" s="151"/>
      <c r="H30" s="13">
        <v>3004</v>
      </c>
      <c r="I30" s="14">
        <v>1577</v>
      </c>
      <c r="J30" s="14">
        <v>1427</v>
      </c>
      <c r="K30" s="339">
        <v>2996</v>
      </c>
      <c r="L30" s="340">
        <v>1566</v>
      </c>
      <c r="M30" s="340">
        <v>1430</v>
      </c>
    </row>
    <row r="31" spans="1:16" ht="19.55" customHeight="1" x14ac:dyDescent="0.2">
      <c r="A31" s="141"/>
      <c r="B31" s="141"/>
      <c r="C31" s="141"/>
      <c r="D31" s="141"/>
      <c r="E31" s="148"/>
      <c r="F31" s="150" t="s">
        <v>1067</v>
      </c>
      <c r="G31" s="151"/>
      <c r="H31" s="13">
        <v>273</v>
      </c>
      <c r="I31" s="14">
        <v>153</v>
      </c>
      <c r="J31" s="14">
        <v>120</v>
      </c>
      <c r="K31" s="339">
        <v>293</v>
      </c>
      <c r="L31" s="340">
        <v>169</v>
      </c>
      <c r="M31" s="340">
        <v>124</v>
      </c>
    </row>
    <row r="32" spans="1:16" ht="19.55" customHeight="1" x14ac:dyDescent="0.2">
      <c r="A32" s="141"/>
      <c r="B32" s="141"/>
      <c r="C32" s="141"/>
      <c r="D32" s="141"/>
      <c r="E32" s="148"/>
      <c r="F32" s="150" t="s">
        <v>717</v>
      </c>
      <c r="G32" s="151"/>
      <c r="H32" s="13">
        <v>1172</v>
      </c>
      <c r="I32" s="14">
        <v>565</v>
      </c>
      <c r="J32" s="14">
        <v>607</v>
      </c>
      <c r="K32" s="339">
        <v>1108</v>
      </c>
      <c r="L32" s="340">
        <v>532</v>
      </c>
      <c r="M32" s="340">
        <v>576</v>
      </c>
    </row>
    <row r="33" spans="1:15" ht="19.55" customHeight="1" x14ac:dyDescent="0.2">
      <c r="A33" s="141"/>
      <c r="B33" s="141"/>
      <c r="C33" s="141"/>
      <c r="D33" s="141"/>
      <c r="E33" s="148"/>
      <c r="F33" s="150" t="s">
        <v>213</v>
      </c>
      <c r="G33" s="151"/>
      <c r="H33" s="13">
        <v>126</v>
      </c>
      <c r="I33" s="14">
        <v>64</v>
      </c>
      <c r="J33" s="14">
        <v>62</v>
      </c>
      <c r="K33" s="339">
        <v>124</v>
      </c>
      <c r="L33" s="340">
        <v>69</v>
      </c>
      <c r="M33" s="340">
        <v>55</v>
      </c>
    </row>
    <row r="34" spans="1:15" ht="19.55" customHeight="1" x14ac:dyDescent="0.2">
      <c r="A34" s="141"/>
      <c r="B34" s="141"/>
      <c r="C34" s="141"/>
      <c r="D34" s="141"/>
      <c r="E34" s="148"/>
      <c r="F34" s="150" t="s">
        <v>718</v>
      </c>
      <c r="G34" s="151"/>
      <c r="H34" s="13">
        <v>817</v>
      </c>
      <c r="I34" s="14">
        <v>440</v>
      </c>
      <c r="J34" s="14">
        <v>377</v>
      </c>
      <c r="K34" s="339">
        <v>849</v>
      </c>
      <c r="L34" s="340">
        <v>465</v>
      </c>
      <c r="M34" s="340">
        <v>384</v>
      </c>
    </row>
    <row r="35" spans="1:15" ht="19.55" customHeight="1" x14ac:dyDescent="0.2">
      <c r="A35" s="141"/>
      <c r="B35" s="141"/>
      <c r="C35" s="141"/>
      <c r="D35" s="141"/>
      <c r="F35" s="162" t="s">
        <v>698</v>
      </c>
      <c r="G35" s="151"/>
      <c r="H35" s="13">
        <f t="shared" ref="H35:J35" si="1">H30-(H31+H32+H33+H34)</f>
        <v>616</v>
      </c>
      <c r="I35" s="14">
        <f t="shared" si="1"/>
        <v>355</v>
      </c>
      <c r="J35" s="14">
        <f t="shared" si="1"/>
        <v>261</v>
      </c>
      <c r="K35" s="339">
        <v>622</v>
      </c>
      <c r="L35" s="340">
        <v>331</v>
      </c>
      <c r="M35" s="340">
        <v>291</v>
      </c>
      <c r="O35" s="8"/>
    </row>
    <row r="36" spans="1:15" ht="19.55" customHeight="1" x14ac:dyDescent="0.2">
      <c r="A36" s="141"/>
      <c r="B36" s="141"/>
      <c r="C36" s="141"/>
      <c r="D36" s="141"/>
      <c r="E36" s="555" t="s">
        <v>1074</v>
      </c>
      <c r="F36" s="555"/>
      <c r="G36" s="151"/>
      <c r="H36" s="13">
        <v>1116</v>
      </c>
      <c r="I36" s="14">
        <v>673</v>
      </c>
      <c r="J36" s="14">
        <v>443</v>
      </c>
      <c r="K36" s="339">
        <v>940</v>
      </c>
      <c r="L36" s="340">
        <v>553</v>
      </c>
      <c r="M36" s="340">
        <v>387</v>
      </c>
    </row>
    <row r="37" spans="1:15" ht="19.55" customHeight="1" x14ac:dyDescent="0.2">
      <c r="A37" s="141"/>
      <c r="B37" s="141"/>
      <c r="C37" s="141"/>
      <c r="D37" s="141"/>
      <c r="E37" s="555" t="s">
        <v>1075</v>
      </c>
      <c r="F37" s="555"/>
      <c r="G37" s="151"/>
      <c r="H37" s="13">
        <v>674</v>
      </c>
      <c r="I37" s="14">
        <v>424</v>
      </c>
      <c r="J37" s="14">
        <v>250</v>
      </c>
      <c r="K37" s="339">
        <v>633</v>
      </c>
      <c r="L37" s="340">
        <v>367</v>
      </c>
      <c r="M37" s="340">
        <v>266</v>
      </c>
    </row>
    <row r="38" spans="1:15" ht="19.55" customHeight="1" x14ac:dyDescent="0.2">
      <c r="A38" s="141"/>
      <c r="B38" s="141"/>
      <c r="C38" s="141"/>
      <c r="D38" s="141"/>
      <c r="E38" s="548" t="s">
        <v>719</v>
      </c>
      <c r="F38" s="548"/>
      <c r="G38" s="151"/>
      <c r="H38" s="13">
        <f t="shared" ref="H38:J38" si="2">H29-(H30+H36+H37)</f>
        <v>8882</v>
      </c>
      <c r="I38" s="14">
        <f t="shared" si="2"/>
        <v>5848</v>
      </c>
      <c r="J38" s="14">
        <f t="shared" si="2"/>
        <v>3034</v>
      </c>
      <c r="K38" s="339">
        <v>7562</v>
      </c>
      <c r="L38" s="340">
        <v>4701</v>
      </c>
      <c r="M38" s="340">
        <v>2861</v>
      </c>
    </row>
    <row r="39" spans="1:15" ht="19.55" customHeight="1" x14ac:dyDescent="0.2">
      <c r="A39" s="141"/>
      <c r="B39" s="141"/>
      <c r="C39" s="141"/>
      <c r="D39" s="554" t="s">
        <v>163</v>
      </c>
      <c r="E39" s="554"/>
      <c r="F39" s="554"/>
      <c r="G39" s="141"/>
      <c r="H39" s="13">
        <v>2369</v>
      </c>
      <c r="I39" s="14">
        <v>1339</v>
      </c>
      <c r="J39" s="14">
        <v>1030</v>
      </c>
      <c r="K39" s="339">
        <v>5066</v>
      </c>
      <c r="L39" s="340">
        <v>2854</v>
      </c>
      <c r="M39" s="340">
        <v>2212</v>
      </c>
    </row>
    <row r="40" spans="1:15" ht="19.55" customHeight="1" x14ac:dyDescent="0.2">
      <c r="A40" s="141"/>
      <c r="B40" s="141"/>
      <c r="C40" s="552" t="s">
        <v>297</v>
      </c>
      <c r="D40" s="552"/>
      <c r="E40" s="552"/>
      <c r="F40" s="552"/>
      <c r="G40" s="151"/>
      <c r="H40" s="13">
        <v>9313</v>
      </c>
      <c r="I40" s="14">
        <v>5747</v>
      </c>
      <c r="J40" s="14">
        <v>3566</v>
      </c>
      <c r="K40" s="339">
        <v>20718</v>
      </c>
      <c r="L40" s="340">
        <v>11974</v>
      </c>
      <c r="M40" s="340">
        <v>8744</v>
      </c>
    </row>
    <row r="41" spans="1:15" ht="3.75" customHeight="1" x14ac:dyDescent="0.2">
      <c r="A41" s="153"/>
      <c r="B41" s="153"/>
      <c r="C41" s="153"/>
      <c r="D41" s="153"/>
      <c r="E41" s="154"/>
      <c r="F41" s="155"/>
      <c r="G41" s="153"/>
      <c r="H41" s="163"/>
      <c r="I41" s="154"/>
      <c r="J41" s="154"/>
      <c r="K41" s="351"/>
      <c r="L41" s="16"/>
      <c r="M41" s="16"/>
    </row>
    <row r="42" spans="1:15" ht="19.55" customHeight="1" x14ac:dyDescent="0.2">
      <c r="A42" s="1" t="s">
        <v>263</v>
      </c>
    </row>
    <row r="43" spans="1:15" ht="14.95" customHeight="1" x14ac:dyDescent="0.2">
      <c r="A43" s="1" t="s">
        <v>1136</v>
      </c>
      <c r="L43" s="156"/>
    </row>
    <row r="44" spans="1:15" ht="14.95" customHeight="1" x14ac:dyDescent="0.2">
      <c r="A44" s="1" t="s">
        <v>1137</v>
      </c>
    </row>
    <row r="49" spans="11:11" x14ac:dyDescent="0.2">
      <c r="K49" s="30"/>
    </row>
  </sheetData>
  <mergeCells count="16">
    <mergeCell ref="C40:F40"/>
    <mergeCell ref="D29:F29"/>
    <mergeCell ref="D39:F39"/>
    <mergeCell ref="E36:F36"/>
    <mergeCell ref="A1:M1"/>
    <mergeCell ref="A3:G4"/>
    <mergeCell ref="H3:J3"/>
    <mergeCell ref="K3:M3"/>
    <mergeCell ref="E38:F38"/>
    <mergeCell ref="E30:F30"/>
    <mergeCell ref="E37:F37"/>
    <mergeCell ref="B6:F6"/>
    <mergeCell ref="C7:F7"/>
    <mergeCell ref="C8:F8"/>
    <mergeCell ref="C9:F9"/>
    <mergeCell ref="D10:F10"/>
  </mergeCells>
  <phoneticPr fontId="3"/>
  <pageMargins left="0.78740157480314965" right="0.78740157480314965" top="0.86614173228346458" bottom="0.6692913385826772" header="0.51181102362204722" footer="0.51181102362204722"/>
  <pageSetup paperSize="9" scale="9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7"/>
  <sheetViews>
    <sheetView zoomScaleNormal="100" workbookViewId="0">
      <selection activeCell="Q4" sqref="Q4"/>
    </sheetView>
  </sheetViews>
  <sheetFormatPr defaultColWidth="9" defaultRowHeight="12.2" x14ac:dyDescent="0.2"/>
  <cols>
    <col min="1" max="1" width="1" style="1" customWidth="1"/>
    <col min="2" max="2" width="1.69921875" style="1" customWidth="1"/>
    <col min="3" max="3" width="1" style="1" customWidth="1"/>
    <col min="4" max="5" width="1.19921875" style="1" customWidth="1"/>
    <col min="6" max="6" width="16.19921875" style="1" customWidth="1"/>
    <col min="7" max="7" width="1.19921875" style="1" customWidth="1"/>
    <col min="8" max="13" width="10.59765625" style="1" customWidth="1"/>
    <col min="14" max="16384" width="9" style="1"/>
  </cols>
  <sheetData>
    <row r="1" spans="1:20" ht="18.850000000000001" x14ac:dyDescent="0.2">
      <c r="A1" s="536" t="s">
        <v>1138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</row>
    <row r="2" spans="1:20" ht="18.7" customHeight="1" x14ac:dyDescent="0.2">
      <c r="A2" s="141"/>
      <c r="B2" s="141"/>
      <c r="C2" s="141"/>
      <c r="D2" s="142"/>
      <c r="E2" s="142"/>
      <c r="F2" s="142"/>
      <c r="G2" s="142"/>
      <c r="H2" s="141"/>
      <c r="I2" s="141"/>
      <c r="K2" s="143"/>
      <c r="L2" s="143"/>
      <c r="M2" s="144" t="s">
        <v>1135</v>
      </c>
    </row>
    <row r="3" spans="1:20" ht="18.7" customHeight="1" x14ac:dyDescent="0.2">
      <c r="A3" s="556" t="s">
        <v>177</v>
      </c>
      <c r="B3" s="556"/>
      <c r="C3" s="556"/>
      <c r="D3" s="556"/>
      <c r="E3" s="556"/>
      <c r="F3" s="556"/>
      <c r="G3" s="556"/>
      <c r="H3" s="567" t="s">
        <v>1224</v>
      </c>
      <c r="I3" s="560"/>
      <c r="J3" s="568"/>
      <c r="K3" s="561" t="s">
        <v>1089</v>
      </c>
      <c r="L3" s="562"/>
      <c r="M3" s="562"/>
    </row>
    <row r="4" spans="1:20" ht="41.95" customHeight="1" x14ac:dyDescent="0.2">
      <c r="A4" s="558"/>
      <c r="B4" s="558"/>
      <c r="C4" s="558"/>
      <c r="D4" s="558"/>
      <c r="E4" s="558"/>
      <c r="F4" s="558"/>
      <c r="G4" s="558"/>
      <c r="H4" s="343" t="s">
        <v>865</v>
      </c>
      <c r="I4" s="33" t="s">
        <v>1068</v>
      </c>
      <c r="J4" s="344" t="s">
        <v>168</v>
      </c>
      <c r="K4" s="357" t="s">
        <v>865</v>
      </c>
      <c r="L4" s="352" t="s">
        <v>1068</v>
      </c>
      <c r="M4" s="353" t="s">
        <v>168</v>
      </c>
    </row>
    <row r="5" spans="1:20" ht="3.75" customHeight="1" x14ac:dyDescent="0.2">
      <c r="A5" s="22"/>
      <c r="B5" s="22"/>
      <c r="C5" s="22"/>
      <c r="D5" s="22"/>
      <c r="E5" s="22"/>
      <c r="F5" s="22"/>
      <c r="G5" s="22"/>
      <c r="H5" s="145"/>
      <c r="I5" s="146"/>
      <c r="J5" s="345"/>
      <c r="K5" s="349"/>
      <c r="L5" s="354"/>
      <c r="M5" s="355"/>
    </row>
    <row r="6" spans="1:20" ht="19.55" customHeight="1" x14ac:dyDescent="0.2">
      <c r="A6" s="141" t="s">
        <v>157</v>
      </c>
      <c r="B6" s="548" t="s">
        <v>1139</v>
      </c>
      <c r="C6" s="564"/>
      <c r="D6" s="564"/>
      <c r="E6" s="564"/>
      <c r="F6" s="564"/>
      <c r="G6" s="329"/>
      <c r="H6" s="13">
        <v>362488</v>
      </c>
      <c r="I6" s="14">
        <v>179460</v>
      </c>
      <c r="J6" s="346">
        <v>183028</v>
      </c>
      <c r="K6" s="339">
        <v>348690</v>
      </c>
      <c r="L6" s="340">
        <v>172477</v>
      </c>
      <c r="M6" s="340">
        <v>176213</v>
      </c>
    </row>
    <row r="7" spans="1:20" ht="19.55" customHeight="1" x14ac:dyDescent="0.2">
      <c r="A7" s="141"/>
      <c r="B7" s="141"/>
      <c r="C7" s="548" t="s">
        <v>159</v>
      </c>
      <c r="D7" s="564"/>
      <c r="E7" s="564"/>
      <c r="F7" s="564"/>
      <c r="G7" s="148"/>
      <c r="H7" s="13">
        <v>286471</v>
      </c>
      <c r="I7" s="14">
        <v>140775</v>
      </c>
      <c r="J7" s="14">
        <v>145696</v>
      </c>
      <c r="K7" s="339">
        <v>279525</v>
      </c>
      <c r="L7" s="340">
        <v>137424</v>
      </c>
      <c r="M7" s="340">
        <v>142101</v>
      </c>
    </row>
    <row r="8" spans="1:20" ht="19.55" customHeight="1" x14ac:dyDescent="0.2">
      <c r="A8" s="141"/>
      <c r="B8" s="141"/>
      <c r="C8" s="548" t="s">
        <v>160</v>
      </c>
      <c r="D8" s="564"/>
      <c r="E8" s="564"/>
      <c r="F8" s="564"/>
      <c r="G8" s="148"/>
      <c r="H8" s="13">
        <v>50316</v>
      </c>
      <c r="I8" s="14">
        <v>24604</v>
      </c>
      <c r="J8" s="14">
        <v>25712</v>
      </c>
      <c r="K8" s="339">
        <v>43146</v>
      </c>
      <c r="L8" s="340">
        <v>20745</v>
      </c>
      <c r="M8" s="340">
        <v>22401</v>
      </c>
    </row>
    <row r="9" spans="1:20" ht="19.55" customHeight="1" x14ac:dyDescent="0.2">
      <c r="A9" s="141"/>
      <c r="B9" s="141"/>
      <c r="C9" s="548" t="s">
        <v>1070</v>
      </c>
      <c r="D9" s="564"/>
      <c r="E9" s="564"/>
      <c r="F9" s="564"/>
      <c r="G9" s="148"/>
      <c r="H9" s="13">
        <v>25701</v>
      </c>
      <c r="I9" s="14">
        <v>14081</v>
      </c>
      <c r="J9" s="14">
        <v>11620</v>
      </c>
      <c r="K9" s="339">
        <v>26019</v>
      </c>
      <c r="L9" s="340">
        <v>14308</v>
      </c>
      <c r="M9" s="340">
        <v>11711</v>
      </c>
    </row>
    <row r="10" spans="1:20" ht="19.55" customHeight="1" x14ac:dyDescent="0.2">
      <c r="A10" s="141"/>
      <c r="B10" s="141"/>
      <c r="C10" s="141"/>
      <c r="D10" s="565" t="s">
        <v>1077</v>
      </c>
      <c r="E10" s="565"/>
      <c r="F10" s="565"/>
      <c r="G10" s="150"/>
      <c r="H10" s="13">
        <v>13066</v>
      </c>
      <c r="I10" s="14">
        <v>6659</v>
      </c>
      <c r="J10" s="14">
        <v>6407</v>
      </c>
      <c r="K10" s="339">
        <v>13100</v>
      </c>
      <c r="L10" s="340">
        <v>6734</v>
      </c>
      <c r="M10" s="340">
        <v>6366</v>
      </c>
      <c r="O10" s="8"/>
      <c r="P10" s="8"/>
      <c r="Q10" s="8"/>
      <c r="S10" s="8"/>
      <c r="T10" s="8"/>
    </row>
    <row r="11" spans="1:20" ht="19.55" customHeight="1" x14ac:dyDescent="0.2">
      <c r="A11" s="141"/>
      <c r="B11" s="141"/>
      <c r="C11" s="141"/>
      <c r="D11" s="152"/>
      <c r="E11" s="147"/>
      <c r="F11" s="162" t="s">
        <v>1063</v>
      </c>
      <c r="G11" s="150"/>
      <c r="H11" s="13">
        <v>2736</v>
      </c>
      <c r="I11" s="14">
        <v>1423</v>
      </c>
      <c r="J11" s="14">
        <v>1313</v>
      </c>
      <c r="K11" s="339">
        <v>2803</v>
      </c>
      <c r="L11" s="340">
        <v>1416</v>
      </c>
      <c r="M11" s="340">
        <v>1387</v>
      </c>
    </row>
    <row r="12" spans="1:20" ht="19.55" customHeight="1" x14ac:dyDescent="0.2">
      <c r="A12" s="141"/>
      <c r="B12" s="141"/>
      <c r="C12" s="141"/>
      <c r="D12" s="152"/>
      <c r="E12" s="147"/>
      <c r="F12" s="162" t="s">
        <v>1064</v>
      </c>
      <c r="G12" s="150"/>
      <c r="H12" s="13">
        <v>1053</v>
      </c>
      <c r="I12" s="14">
        <v>533</v>
      </c>
      <c r="J12" s="14">
        <v>520</v>
      </c>
      <c r="K12" s="339">
        <v>980</v>
      </c>
      <c r="L12" s="340">
        <v>510</v>
      </c>
      <c r="M12" s="340">
        <v>470</v>
      </c>
    </row>
    <row r="13" spans="1:20" ht="19.55" customHeight="1" x14ac:dyDescent="0.2">
      <c r="A13" s="141"/>
      <c r="B13" s="141"/>
      <c r="C13" s="141"/>
      <c r="D13" s="152"/>
      <c r="E13" s="147"/>
      <c r="F13" s="162" t="s">
        <v>13</v>
      </c>
      <c r="G13" s="150"/>
      <c r="H13" s="13">
        <v>150</v>
      </c>
      <c r="I13" s="14">
        <v>79</v>
      </c>
      <c r="J13" s="14">
        <v>71</v>
      </c>
      <c r="K13" s="339">
        <v>173</v>
      </c>
      <c r="L13" s="340">
        <v>93</v>
      </c>
      <c r="M13" s="340">
        <v>80</v>
      </c>
    </row>
    <row r="14" spans="1:20" ht="19.55" customHeight="1" x14ac:dyDescent="0.2">
      <c r="A14" s="141"/>
      <c r="B14" s="141"/>
      <c r="C14" s="141"/>
      <c r="D14" s="152"/>
      <c r="E14" s="147"/>
      <c r="F14" s="162" t="s">
        <v>700</v>
      </c>
      <c r="G14" s="150"/>
      <c r="H14" s="13">
        <v>267</v>
      </c>
      <c r="I14" s="14">
        <v>156</v>
      </c>
      <c r="J14" s="14">
        <v>111</v>
      </c>
      <c r="K14" s="339">
        <v>219</v>
      </c>
      <c r="L14" s="340">
        <v>111</v>
      </c>
      <c r="M14" s="340">
        <v>108</v>
      </c>
    </row>
    <row r="15" spans="1:20" ht="19.55" customHeight="1" x14ac:dyDescent="0.2">
      <c r="A15" s="141"/>
      <c r="B15" s="141"/>
      <c r="C15" s="141"/>
      <c r="D15" s="152"/>
      <c r="E15" s="147"/>
      <c r="F15" s="162" t="s">
        <v>701</v>
      </c>
      <c r="G15" s="150"/>
      <c r="H15" s="13">
        <v>3336</v>
      </c>
      <c r="I15" s="14">
        <v>1605</v>
      </c>
      <c r="J15" s="14">
        <v>1731</v>
      </c>
      <c r="K15" s="339">
        <v>3465</v>
      </c>
      <c r="L15" s="340">
        <v>1739</v>
      </c>
      <c r="M15" s="340">
        <v>1726</v>
      </c>
    </row>
    <row r="16" spans="1:20" ht="19.55" customHeight="1" x14ac:dyDescent="0.2">
      <c r="A16" s="141"/>
      <c r="B16" s="141"/>
      <c r="C16" s="141"/>
      <c r="D16" s="152"/>
      <c r="E16" s="147"/>
      <c r="F16" s="162" t="s">
        <v>702</v>
      </c>
      <c r="G16" s="150"/>
      <c r="H16" s="13">
        <v>249</v>
      </c>
      <c r="I16" s="14">
        <v>144</v>
      </c>
      <c r="J16" s="14">
        <v>105</v>
      </c>
      <c r="K16" s="339">
        <v>295</v>
      </c>
      <c r="L16" s="340">
        <v>160</v>
      </c>
      <c r="M16" s="340">
        <v>135</v>
      </c>
    </row>
    <row r="17" spans="1:13" ht="19.55" customHeight="1" x14ac:dyDescent="0.2">
      <c r="A17" s="141"/>
      <c r="B17" s="141"/>
      <c r="C17" s="141"/>
      <c r="D17" s="152"/>
      <c r="E17" s="147"/>
      <c r="F17" s="162" t="s">
        <v>703</v>
      </c>
      <c r="G17" s="150"/>
      <c r="H17" s="13">
        <v>551</v>
      </c>
      <c r="I17" s="14">
        <v>326</v>
      </c>
      <c r="J17" s="14">
        <v>225</v>
      </c>
      <c r="K17" s="339">
        <v>659</v>
      </c>
      <c r="L17" s="340">
        <v>380</v>
      </c>
      <c r="M17" s="340">
        <v>279</v>
      </c>
    </row>
    <row r="18" spans="1:13" ht="19.55" customHeight="1" x14ac:dyDescent="0.2">
      <c r="A18" s="141"/>
      <c r="B18" s="141"/>
      <c r="C18" s="141"/>
      <c r="D18" s="152"/>
      <c r="E18" s="147"/>
      <c r="F18" s="162" t="s">
        <v>704</v>
      </c>
      <c r="G18" s="150"/>
      <c r="H18" s="13">
        <v>315</v>
      </c>
      <c r="I18" s="14">
        <v>170</v>
      </c>
      <c r="J18" s="14">
        <v>145</v>
      </c>
      <c r="K18" s="339">
        <v>288</v>
      </c>
      <c r="L18" s="340">
        <v>147</v>
      </c>
      <c r="M18" s="340">
        <v>141</v>
      </c>
    </row>
    <row r="19" spans="1:13" ht="19.55" customHeight="1" x14ac:dyDescent="0.2">
      <c r="A19" s="141"/>
      <c r="B19" s="141"/>
      <c r="C19" s="141"/>
      <c r="D19" s="152"/>
      <c r="E19" s="147"/>
      <c r="F19" s="162" t="s">
        <v>705</v>
      </c>
      <c r="G19" s="150"/>
      <c r="H19" s="13">
        <v>222</v>
      </c>
      <c r="I19" s="14">
        <v>122</v>
      </c>
      <c r="J19" s="14">
        <v>100</v>
      </c>
      <c r="K19" s="339">
        <v>219</v>
      </c>
      <c r="L19" s="340">
        <v>127</v>
      </c>
      <c r="M19" s="340">
        <v>92</v>
      </c>
    </row>
    <row r="20" spans="1:13" ht="19.55" customHeight="1" x14ac:dyDescent="0.2">
      <c r="A20" s="141"/>
      <c r="B20" s="141"/>
      <c r="C20" s="141"/>
      <c r="D20" s="152"/>
      <c r="E20" s="147"/>
      <c r="F20" s="162" t="s">
        <v>706</v>
      </c>
      <c r="G20" s="150"/>
      <c r="H20" s="13">
        <v>592</v>
      </c>
      <c r="I20" s="14">
        <v>284</v>
      </c>
      <c r="J20" s="14">
        <v>308</v>
      </c>
      <c r="K20" s="339">
        <v>505</v>
      </c>
      <c r="L20" s="340">
        <v>259</v>
      </c>
      <c r="M20" s="340">
        <v>246</v>
      </c>
    </row>
    <row r="21" spans="1:13" ht="19.55" customHeight="1" x14ac:dyDescent="0.2">
      <c r="A21" s="141"/>
      <c r="B21" s="141"/>
      <c r="C21" s="141"/>
      <c r="D21" s="152"/>
      <c r="E21" s="147"/>
      <c r="F21" s="162" t="s">
        <v>707</v>
      </c>
      <c r="G21" s="150"/>
      <c r="H21" s="13">
        <v>418</v>
      </c>
      <c r="I21" s="14">
        <v>195</v>
      </c>
      <c r="J21" s="14">
        <v>223</v>
      </c>
      <c r="K21" s="339">
        <v>404</v>
      </c>
      <c r="L21" s="340">
        <v>205</v>
      </c>
      <c r="M21" s="340">
        <v>199</v>
      </c>
    </row>
    <row r="22" spans="1:13" ht="19.55" customHeight="1" x14ac:dyDescent="0.2">
      <c r="A22" s="141"/>
      <c r="B22" s="141"/>
      <c r="C22" s="141"/>
      <c r="D22" s="152"/>
      <c r="E22" s="147"/>
      <c r="F22" s="162" t="s">
        <v>709</v>
      </c>
      <c r="G22" s="150"/>
      <c r="H22" s="13">
        <v>120</v>
      </c>
      <c r="I22" s="14">
        <v>65</v>
      </c>
      <c r="J22" s="14">
        <v>55</v>
      </c>
      <c r="K22" s="339">
        <v>132</v>
      </c>
      <c r="L22" s="340">
        <v>80</v>
      </c>
      <c r="M22" s="340">
        <v>52</v>
      </c>
    </row>
    <row r="23" spans="1:13" ht="19.55" customHeight="1" x14ac:dyDescent="0.2">
      <c r="A23" s="141"/>
      <c r="B23" s="141"/>
      <c r="C23" s="141"/>
      <c r="D23" s="152"/>
      <c r="E23" s="147"/>
      <c r="F23" s="162" t="s">
        <v>1065</v>
      </c>
      <c r="G23" s="150"/>
      <c r="H23" s="13">
        <v>36</v>
      </c>
      <c r="I23" s="14">
        <v>18</v>
      </c>
      <c r="J23" s="14">
        <v>18</v>
      </c>
      <c r="K23" s="339">
        <v>74</v>
      </c>
      <c r="L23" s="340">
        <v>40</v>
      </c>
      <c r="M23" s="340">
        <v>34</v>
      </c>
    </row>
    <row r="24" spans="1:13" ht="19.55" customHeight="1" x14ac:dyDescent="0.2">
      <c r="A24" s="141"/>
      <c r="B24" s="141"/>
      <c r="C24" s="141"/>
      <c r="D24" s="152"/>
      <c r="E24" s="147"/>
      <c r="F24" s="162" t="s">
        <v>710</v>
      </c>
      <c r="G24" s="150"/>
      <c r="H24" s="13">
        <v>72</v>
      </c>
      <c r="I24" s="14">
        <v>36</v>
      </c>
      <c r="J24" s="14">
        <v>36</v>
      </c>
      <c r="K24" s="339">
        <v>80</v>
      </c>
      <c r="L24" s="340">
        <v>44</v>
      </c>
      <c r="M24" s="340">
        <v>36</v>
      </c>
    </row>
    <row r="25" spans="1:13" ht="19.55" customHeight="1" x14ac:dyDescent="0.2">
      <c r="A25" s="141"/>
      <c r="B25" s="141"/>
      <c r="C25" s="141"/>
      <c r="D25" s="152"/>
      <c r="E25" s="147"/>
      <c r="F25" s="162" t="s">
        <v>1066</v>
      </c>
      <c r="G25" s="150"/>
      <c r="H25" s="13">
        <v>1130</v>
      </c>
      <c r="I25" s="14">
        <v>520</v>
      </c>
      <c r="J25" s="14">
        <v>610</v>
      </c>
      <c r="K25" s="339">
        <v>969</v>
      </c>
      <c r="L25" s="340">
        <v>443</v>
      </c>
      <c r="M25" s="340">
        <v>526</v>
      </c>
    </row>
    <row r="26" spans="1:13" ht="19.55" customHeight="1" x14ac:dyDescent="0.2">
      <c r="A26" s="141"/>
      <c r="B26" s="141"/>
      <c r="C26" s="141"/>
      <c r="D26" s="152"/>
      <c r="E26" s="147"/>
      <c r="F26" s="162" t="s">
        <v>1049</v>
      </c>
      <c r="G26" s="150"/>
      <c r="H26" s="13">
        <v>127</v>
      </c>
      <c r="I26" s="14">
        <v>71</v>
      </c>
      <c r="J26" s="14">
        <v>56</v>
      </c>
      <c r="K26" s="339">
        <v>114</v>
      </c>
      <c r="L26" s="340">
        <v>60</v>
      </c>
      <c r="M26" s="340">
        <v>54</v>
      </c>
    </row>
    <row r="27" spans="1:13" ht="19.55" customHeight="1" x14ac:dyDescent="0.2">
      <c r="A27" s="141"/>
      <c r="B27" s="141"/>
      <c r="C27" s="141"/>
      <c r="D27" s="152"/>
      <c r="E27" s="147"/>
      <c r="F27" s="149" t="s">
        <v>1069</v>
      </c>
      <c r="G27" s="330"/>
      <c r="H27" s="341">
        <v>0</v>
      </c>
      <c r="I27" s="342">
        <v>0</v>
      </c>
      <c r="J27" s="342">
        <v>0</v>
      </c>
      <c r="K27" s="350">
        <v>0</v>
      </c>
      <c r="L27" s="356">
        <v>0</v>
      </c>
      <c r="M27" s="356">
        <v>0</v>
      </c>
    </row>
    <row r="28" spans="1:13" ht="19.55" customHeight="1" x14ac:dyDescent="0.2">
      <c r="A28" s="141"/>
      <c r="B28" s="141"/>
      <c r="C28" s="141"/>
      <c r="D28" s="152"/>
      <c r="E28" s="147"/>
      <c r="F28" s="162" t="s">
        <v>1072</v>
      </c>
      <c r="G28" s="150"/>
      <c r="H28" s="13">
        <f t="shared" ref="H28:J28" si="0">H10-(H11+H12+H13+H14+H15+H16+H17+H18+H19+H20+H21+H22+H23+H24+H25+H26+H27)</f>
        <v>1692</v>
      </c>
      <c r="I28" s="14">
        <f t="shared" si="0"/>
        <v>912</v>
      </c>
      <c r="J28" s="14">
        <f t="shared" si="0"/>
        <v>780</v>
      </c>
      <c r="K28" s="339">
        <v>1721</v>
      </c>
      <c r="L28" s="340">
        <v>920</v>
      </c>
      <c r="M28" s="340">
        <v>801</v>
      </c>
    </row>
    <row r="29" spans="1:13" ht="19.55" customHeight="1" x14ac:dyDescent="0.2">
      <c r="A29" s="141"/>
      <c r="B29" s="141"/>
      <c r="C29" s="141"/>
      <c r="D29" s="553" t="s">
        <v>167</v>
      </c>
      <c r="E29" s="553"/>
      <c r="F29" s="553"/>
      <c r="G29" s="151"/>
      <c r="H29" s="13">
        <v>12635</v>
      </c>
      <c r="I29" s="14">
        <v>7422</v>
      </c>
      <c r="J29" s="14">
        <v>5213</v>
      </c>
      <c r="K29" s="339">
        <v>12919</v>
      </c>
      <c r="L29" s="340">
        <v>7574</v>
      </c>
      <c r="M29" s="340">
        <v>5345</v>
      </c>
    </row>
    <row r="30" spans="1:13" ht="19.55" customHeight="1" x14ac:dyDescent="0.2">
      <c r="A30" s="141"/>
      <c r="B30" s="141"/>
      <c r="C30" s="141"/>
      <c r="D30" s="152"/>
      <c r="E30" s="552" t="s">
        <v>716</v>
      </c>
      <c r="F30" s="552"/>
      <c r="G30" s="151"/>
      <c r="H30" s="13">
        <v>3009</v>
      </c>
      <c r="I30" s="14">
        <v>1602</v>
      </c>
      <c r="J30" s="14">
        <v>1407</v>
      </c>
      <c r="K30" s="339">
        <v>3002</v>
      </c>
      <c r="L30" s="340">
        <v>1601</v>
      </c>
      <c r="M30" s="340">
        <v>1401</v>
      </c>
    </row>
    <row r="31" spans="1:13" ht="19.55" customHeight="1" x14ac:dyDescent="0.2">
      <c r="A31" s="141"/>
      <c r="B31" s="141"/>
      <c r="C31" s="141"/>
      <c r="D31" s="152"/>
      <c r="E31" s="147"/>
      <c r="F31" s="150" t="s">
        <v>1067</v>
      </c>
      <c r="G31" s="151"/>
      <c r="H31" s="13">
        <v>343</v>
      </c>
      <c r="I31" s="14">
        <v>188</v>
      </c>
      <c r="J31" s="14">
        <v>155</v>
      </c>
      <c r="K31" s="339">
        <v>379</v>
      </c>
      <c r="L31" s="340">
        <v>204</v>
      </c>
      <c r="M31" s="340">
        <v>175</v>
      </c>
    </row>
    <row r="32" spans="1:13" ht="19.55" customHeight="1" x14ac:dyDescent="0.2">
      <c r="A32" s="141"/>
      <c r="B32" s="141"/>
      <c r="C32" s="141"/>
      <c r="D32" s="152"/>
      <c r="E32" s="147"/>
      <c r="F32" s="150" t="s">
        <v>717</v>
      </c>
      <c r="G32" s="151"/>
      <c r="H32" s="13">
        <v>1246</v>
      </c>
      <c r="I32" s="14">
        <v>629</v>
      </c>
      <c r="J32" s="14">
        <v>617</v>
      </c>
      <c r="K32" s="339">
        <v>1251</v>
      </c>
      <c r="L32" s="340">
        <v>603</v>
      </c>
      <c r="M32" s="340">
        <v>648</v>
      </c>
    </row>
    <row r="33" spans="1:13" ht="19.55" customHeight="1" x14ac:dyDescent="0.2">
      <c r="A33" s="141"/>
      <c r="B33" s="141"/>
      <c r="C33" s="141"/>
      <c r="D33" s="152"/>
      <c r="E33" s="147"/>
      <c r="F33" s="150" t="s">
        <v>213</v>
      </c>
      <c r="G33" s="151"/>
      <c r="H33" s="13">
        <v>142</v>
      </c>
      <c r="I33" s="14">
        <v>81</v>
      </c>
      <c r="J33" s="14">
        <v>61</v>
      </c>
      <c r="K33" s="339">
        <v>111</v>
      </c>
      <c r="L33" s="340">
        <v>74</v>
      </c>
      <c r="M33" s="340">
        <v>37</v>
      </c>
    </row>
    <row r="34" spans="1:13" ht="19.55" customHeight="1" x14ac:dyDescent="0.2">
      <c r="A34" s="141"/>
      <c r="B34" s="141"/>
      <c r="C34" s="141"/>
      <c r="D34" s="152"/>
      <c r="E34" s="147"/>
      <c r="F34" s="150" t="s">
        <v>718</v>
      </c>
      <c r="G34" s="151"/>
      <c r="H34" s="13">
        <v>818</v>
      </c>
      <c r="I34" s="14">
        <v>440</v>
      </c>
      <c r="J34" s="14">
        <v>378</v>
      </c>
      <c r="K34" s="339">
        <v>699</v>
      </c>
      <c r="L34" s="340">
        <v>369</v>
      </c>
      <c r="M34" s="340">
        <v>330</v>
      </c>
    </row>
    <row r="35" spans="1:13" ht="19.55" customHeight="1" x14ac:dyDescent="0.2">
      <c r="A35" s="141"/>
      <c r="B35" s="141"/>
      <c r="C35" s="141"/>
      <c r="D35" s="152"/>
      <c r="E35" s="147"/>
      <c r="F35" s="150" t="s">
        <v>1072</v>
      </c>
      <c r="G35" s="151"/>
      <c r="H35" s="13">
        <f t="shared" ref="H35:J35" si="1">H30-(H31+H32+H33+H34)</f>
        <v>460</v>
      </c>
      <c r="I35" s="14">
        <f t="shared" si="1"/>
        <v>264</v>
      </c>
      <c r="J35" s="14">
        <f t="shared" si="1"/>
        <v>196</v>
      </c>
      <c r="K35" s="339">
        <v>562</v>
      </c>
      <c r="L35" s="340">
        <v>351</v>
      </c>
      <c r="M35" s="340">
        <v>211</v>
      </c>
    </row>
    <row r="36" spans="1:13" ht="19.55" customHeight="1" x14ac:dyDescent="0.2">
      <c r="A36" s="141"/>
      <c r="B36" s="141"/>
      <c r="C36" s="141"/>
      <c r="D36" s="152"/>
      <c r="E36" s="548" t="s">
        <v>1074</v>
      </c>
      <c r="F36" s="548"/>
      <c r="G36" s="164"/>
      <c r="H36" s="14">
        <v>1334</v>
      </c>
      <c r="I36" s="14">
        <v>753</v>
      </c>
      <c r="J36" s="14">
        <v>581</v>
      </c>
      <c r="K36" s="339">
        <v>1545</v>
      </c>
      <c r="L36" s="340">
        <v>859</v>
      </c>
      <c r="M36" s="340">
        <v>686</v>
      </c>
    </row>
    <row r="37" spans="1:13" ht="19.55" customHeight="1" x14ac:dyDescent="0.2">
      <c r="A37" s="141"/>
      <c r="B37" s="141"/>
      <c r="C37" s="141"/>
      <c r="D37" s="152"/>
      <c r="E37" s="548" t="s">
        <v>1075</v>
      </c>
      <c r="F37" s="548"/>
      <c r="G37" s="164"/>
      <c r="H37" s="14">
        <v>619</v>
      </c>
      <c r="I37" s="14">
        <v>364</v>
      </c>
      <c r="J37" s="14">
        <v>255</v>
      </c>
      <c r="K37" s="339">
        <v>750</v>
      </c>
      <c r="L37" s="340">
        <v>422</v>
      </c>
      <c r="M37" s="340">
        <v>328</v>
      </c>
    </row>
    <row r="38" spans="1:13" ht="19.55" customHeight="1" x14ac:dyDescent="0.2">
      <c r="A38" s="141"/>
      <c r="B38" s="141"/>
      <c r="C38" s="141"/>
      <c r="D38" s="152"/>
      <c r="E38" s="552" t="s">
        <v>1073</v>
      </c>
      <c r="F38" s="552"/>
      <c r="G38" s="164"/>
      <c r="H38" s="14">
        <f t="shared" ref="H38:J38" si="2">H29-(H30+H36+H37)</f>
        <v>7673</v>
      </c>
      <c r="I38" s="14">
        <f t="shared" si="2"/>
        <v>4703</v>
      </c>
      <c r="J38" s="14">
        <f t="shared" si="2"/>
        <v>2970</v>
      </c>
      <c r="K38" s="339">
        <v>7622</v>
      </c>
      <c r="L38" s="340">
        <v>4692</v>
      </c>
      <c r="M38" s="340">
        <v>2930</v>
      </c>
    </row>
    <row r="39" spans="1:13" ht="3.75" customHeight="1" x14ac:dyDescent="0.2">
      <c r="A39" s="153"/>
      <c r="B39" s="153"/>
      <c r="C39" s="153"/>
      <c r="D39" s="153"/>
      <c r="E39" s="154"/>
      <c r="F39" s="155"/>
      <c r="G39" s="165"/>
      <c r="H39" s="154"/>
      <c r="I39" s="154"/>
      <c r="J39" s="154"/>
      <c r="K39" s="15"/>
      <c r="L39" s="16"/>
      <c r="M39" s="16"/>
    </row>
    <row r="40" spans="1:13" ht="19.55" customHeight="1" x14ac:dyDescent="0.2">
      <c r="A40" s="1" t="s">
        <v>263</v>
      </c>
    </row>
    <row r="41" spans="1:13" ht="14.95" customHeight="1" x14ac:dyDescent="0.2">
      <c r="A41" s="1" t="s">
        <v>1140</v>
      </c>
      <c r="L41" s="156"/>
    </row>
    <row r="42" spans="1:13" ht="14.95" customHeight="1" x14ac:dyDescent="0.2"/>
    <row r="47" spans="1:13" x14ac:dyDescent="0.2">
      <c r="K47" s="30"/>
    </row>
  </sheetData>
  <mergeCells count="14">
    <mergeCell ref="A1:M1"/>
    <mergeCell ref="A3:G4"/>
    <mergeCell ref="H3:J3"/>
    <mergeCell ref="K3:M3"/>
    <mergeCell ref="E30:F30"/>
    <mergeCell ref="B6:F6"/>
    <mergeCell ref="C7:F7"/>
    <mergeCell ref="C8:F8"/>
    <mergeCell ref="C9:F9"/>
    <mergeCell ref="E36:F36"/>
    <mergeCell ref="E37:F37"/>
    <mergeCell ref="D29:F29"/>
    <mergeCell ref="E38:F38"/>
    <mergeCell ref="D10:F10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showGridLines="0" zoomScaleNormal="100" workbookViewId="0">
      <selection sqref="A1:K1"/>
    </sheetView>
  </sheetViews>
  <sheetFormatPr defaultColWidth="9" defaultRowHeight="12.2" x14ac:dyDescent="0.2"/>
  <cols>
    <col min="1" max="1" width="10" style="44" customWidth="1"/>
    <col min="2" max="2" width="8.5" style="44" customWidth="1"/>
    <col min="3" max="4" width="7.5" style="44" customWidth="1"/>
    <col min="5" max="5" width="6.8984375" style="44" customWidth="1"/>
    <col min="6" max="6" width="9.3984375" style="44" customWidth="1"/>
    <col min="7" max="8" width="7.3984375" style="44" customWidth="1"/>
    <col min="9" max="9" width="8.69921875" style="44" customWidth="1"/>
    <col min="10" max="10" width="6.8984375" style="44" customWidth="1"/>
    <col min="11" max="12" width="7" style="44" customWidth="1"/>
    <col min="13" max="13" width="6.69921875" style="44" customWidth="1"/>
    <col min="14" max="14" width="8.19921875" style="44" customWidth="1"/>
    <col min="15" max="15" width="8.8984375" style="44" customWidth="1"/>
    <col min="16" max="16" width="8.19921875" style="44" customWidth="1"/>
    <col min="17" max="17" width="8.8984375" style="44" customWidth="1"/>
    <col min="18" max="20" width="6.69921875" style="44" customWidth="1"/>
    <col min="21" max="22" width="9.3984375" style="44" customWidth="1"/>
    <col min="23" max="16384" width="9" style="44"/>
  </cols>
  <sheetData>
    <row r="1" spans="1:26" ht="18.7" customHeight="1" x14ac:dyDescent="0.2">
      <c r="A1" s="513" t="s">
        <v>1141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69" t="s">
        <v>1142</v>
      </c>
      <c r="M1" s="569"/>
      <c r="N1" s="569"/>
      <c r="O1" s="569"/>
      <c r="P1" s="569"/>
      <c r="Q1" s="569"/>
      <c r="R1" s="569"/>
      <c r="S1" s="569"/>
      <c r="T1" s="569"/>
      <c r="U1" s="569"/>
      <c r="V1" s="569"/>
    </row>
    <row r="2" spans="1:26" ht="18.7" customHeight="1" x14ac:dyDescent="0.2">
      <c r="V2" s="57" t="s">
        <v>1132</v>
      </c>
    </row>
    <row r="3" spans="1:26" ht="61.5" customHeight="1" x14ac:dyDescent="0.2">
      <c r="A3" s="331" t="s">
        <v>253</v>
      </c>
      <c r="B3" s="300" t="s">
        <v>55</v>
      </c>
      <c r="C3" s="300" t="s">
        <v>1294</v>
      </c>
      <c r="D3" s="300" t="s">
        <v>1024</v>
      </c>
      <c r="E3" s="332" t="s">
        <v>60</v>
      </c>
      <c r="F3" s="300" t="s">
        <v>994</v>
      </c>
      <c r="G3" s="332" t="s">
        <v>56</v>
      </c>
      <c r="H3" s="331" t="s">
        <v>57</v>
      </c>
      <c r="I3" s="300" t="s">
        <v>996</v>
      </c>
      <c r="J3" s="300" t="s">
        <v>993</v>
      </c>
      <c r="K3" s="333" t="s">
        <v>992</v>
      </c>
      <c r="L3" s="300" t="s">
        <v>792</v>
      </c>
      <c r="M3" s="300" t="s">
        <v>793</v>
      </c>
      <c r="N3" s="300" t="s">
        <v>794</v>
      </c>
      <c r="O3" s="300" t="s">
        <v>268</v>
      </c>
      <c r="P3" s="300" t="s">
        <v>795</v>
      </c>
      <c r="Q3" s="300" t="s">
        <v>991</v>
      </c>
      <c r="R3" s="300" t="s">
        <v>796</v>
      </c>
      <c r="S3" s="300" t="s">
        <v>797</v>
      </c>
      <c r="T3" s="300" t="s">
        <v>762</v>
      </c>
      <c r="U3" s="333" t="s">
        <v>798</v>
      </c>
      <c r="V3" s="333" t="s">
        <v>267</v>
      </c>
    </row>
    <row r="4" spans="1:26" ht="18.7" customHeight="1" x14ac:dyDescent="0.2">
      <c r="A4" s="364" t="s">
        <v>995</v>
      </c>
      <c r="B4" s="365">
        <v>188007</v>
      </c>
      <c r="C4" s="365">
        <v>9578</v>
      </c>
      <c r="D4" s="365">
        <v>9560</v>
      </c>
      <c r="E4" s="365">
        <v>70</v>
      </c>
      <c r="F4" s="365">
        <v>38</v>
      </c>
      <c r="G4" s="365">
        <v>13192</v>
      </c>
      <c r="H4" s="365">
        <v>51253</v>
      </c>
      <c r="I4" s="365">
        <v>847</v>
      </c>
      <c r="J4" s="365">
        <v>1897</v>
      </c>
      <c r="K4" s="365">
        <v>8858</v>
      </c>
      <c r="L4" s="365">
        <v>27355</v>
      </c>
      <c r="M4" s="365">
        <v>3373</v>
      </c>
      <c r="N4" s="365">
        <v>2563</v>
      </c>
      <c r="O4" s="365">
        <v>4922</v>
      </c>
      <c r="P4" s="365">
        <v>9660</v>
      </c>
      <c r="Q4" s="365">
        <v>6335</v>
      </c>
      <c r="R4" s="365">
        <v>7902</v>
      </c>
      <c r="S4" s="365">
        <v>20568</v>
      </c>
      <c r="T4" s="365">
        <v>1341</v>
      </c>
      <c r="U4" s="365">
        <v>9524</v>
      </c>
      <c r="V4" s="365">
        <v>3594</v>
      </c>
    </row>
    <row r="5" spans="1:26" ht="18.7" customHeight="1" x14ac:dyDescent="0.2">
      <c r="A5" s="301" t="s">
        <v>66</v>
      </c>
      <c r="B5" s="358">
        <v>3189</v>
      </c>
      <c r="C5" s="358">
        <v>23</v>
      </c>
      <c r="D5" s="358">
        <v>23</v>
      </c>
      <c r="E5" s="358">
        <v>1</v>
      </c>
      <c r="F5" s="359" t="s">
        <v>1102</v>
      </c>
      <c r="G5" s="358">
        <v>150</v>
      </c>
      <c r="H5" s="358">
        <v>928</v>
      </c>
      <c r="I5" s="358">
        <v>11</v>
      </c>
      <c r="J5" s="358">
        <v>9</v>
      </c>
      <c r="K5" s="358">
        <v>60</v>
      </c>
      <c r="L5" s="358">
        <v>686</v>
      </c>
      <c r="M5" s="358">
        <v>23</v>
      </c>
      <c r="N5" s="358">
        <v>8</v>
      </c>
      <c r="O5" s="358">
        <v>30</v>
      </c>
      <c r="P5" s="358">
        <v>703</v>
      </c>
      <c r="Q5" s="358">
        <v>88</v>
      </c>
      <c r="R5" s="358">
        <v>89</v>
      </c>
      <c r="S5" s="358">
        <v>100</v>
      </c>
      <c r="T5" s="358">
        <v>30</v>
      </c>
      <c r="U5" s="358">
        <v>76</v>
      </c>
      <c r="V5" s="358">
        <v>10</v>
      </c>
    </row>
    <row r="6" spans="1:26" ht="18.7" customHeight="1" x14ac:dyDescent="0.2">
      <c r="A6" s="301" t="s">
        <v>67</v>
      </c>
      <c r="B6" s="358">
        <v>12693</v>
      </c>
      <c r="C6" s="358">
        <v>200</v>
      </c>
      <c r="D6" s="358">
        <v>200</v>
      </c>
      <c r="E6" s="358">
        <v>2</v>
      </c>
      <c r="F6" s="358">
        <v>1</v>
      </c>
      <c r="G6" s="358">
        <v>630</v>
      </c>
      <c r="H6" s="358">
        <v>3990</v>
      </c>
      <c r="I6" s="358">
        <v>67</v>
      </c>
      <c r="J6" s="358">
        <v>174</v>
      </c>
      <c r="K6" s="358">
        <v>355</v>
      </c>
      <c r="L6" s="358">
        <v>1875</v>
      </c>
      <c r="M6" s="358">
        <v>241</v>
      </c>
      <c r="N6" s="358">
        <v>119</v>
      </c>
      <c r="O6" s="358">
        <v>224</v>
      </c>
      <c r="P6" s="358">
        <v>1106</v>
      </c>
      <c r="Q6" s="358">
        <v>626</v>
      </c>
      <c r="R6" s="358">
        <v>606</v>
      </c>
      <c r="S6" s="358">
        <v>1383</v>
      </c>
      <c r="T6" s="358">
        <v>90</v>
      </c>
      <c r="U6" s="358">
        <v>425</v>
      </c>
      <c r="V6" s="358">
        <v>234</v>
      </c>
    </row>
    <row r="7" spans="1:26" ht="18.7" customHeight="1" x14ac:dyDescent="0.2">
      <c r="A7" s="301" t="s">
        <v>68</v>
      </c>
      <c r="B7" s="358">
        <v>14071</v>
      </c>
      <c r="C7" s="358">
        <v>231</v>
      </c>
      <c r="D7" s="358">
        <v>231</v>
      </c>
      <c r="E7" s="358">
        <v>4</v>
      </c>
      <c r="F7" s="358">
        <v>1</v>
      </c>
      <c r="G7" s="358">
        <v>777</v>
      </c>
      <c r="H7" s="358">
        <v>4726</v>
      </c>
      <c r="I7" s="358">
        <v>88</v>
      </c>
      <c r="J7" s="358">
        <v>235</v>
      </c>
      <c r="K7" s="358">
        <v>515</v>
      </c>
      <c r="L7" s="358">
        <v>1718</v>
      </c>
      <c r="M7" s="358">
        <v>353</v>
      </c>
      <c r="N7" s="358">
        <v>163</v>
      </c>
      <c r="O7" s="358">
        <v>327</v>
      </c>
      <c r="P7" s="358">
        <v>472</v>
      </c>
      <c r="Q7" s="358">
        <v>475</v>
      </c>
      <c r="R7" s="358">
        <v>716</v>
      </c>
      <c r="S7" s="358">
        <v>1978</v>
      </c>
      <c r="T7" s="358">
        <v>123</v>
      </c>
      <c r="U7" s="358">
        <v>512</v>
      </c>
      <c r="V7" s="358">
        <v>358</v>
      </c>
    </row>
    <row r="8" spans="1:26" ht="18.7" customHeight="1" x14ac:dyDescent="0.2">
      <c r="A8" s="301" t="s">
        <v>69</v>
      </c>
      <c r="B8" s="358">
        <v>15035</v>
      </c>
      <c r="C8" s="358">
        <v>397</v>
      </c>
      <c r="D8" s="358">
        <v>396</v>
      </c>
      <c r="E8" s="358">
        <v>6</v>
      </c>
      <c r="F8" s="358">
        <v>2</v>
      </c>
      <c r="G8" s="358">
        <v>756</v>
      </c>
      <c r="H8" s="358">
        <v>5233</v>
      </c>
      <c r="I8" s="358">
        <v>71</v>
      </c>
      <c r="J8" s="358">
        <v>197</v>
      </c>
      <c r="K8" s="358">
        <v>555</v>
      </c>
      <c r="L8" s="358">
        <v>1906</v>
      </c>
      <c r="M8" s="358">
        <v>315</v>
      </c>
      <c r="N8" s="358">
        <v>153</v>
      </c>
      <c r="O8" s="358">
        <v>371</v>
      </c>
      <c r="P8" s="358">
        <v>565</v>
      </c>
      <c r="Q8" s="358">
        <v>539</v>
      </c>
      <c r="R8" s="358">
        <v>750</v>
      </c>
      <c r="S8" s="358">
        <v>1839</v>
      </c>
      <c r="T8" s="358">
        <v>106</v>
      </c>
      <c r="U8" s="358">
        <v>588</v>
      </c>
      <c r="V8" s="358">
        <v>374</v>
      </c>
    </row>
    <row r="9" spans="1:26" ht="18.7" customHeight="1" x14ac:dyDescent="0.2">
      <c r="A9" s="301" t="s">
        <v>70</v>
      </c>
      <c r="B9" s="358">
        <v>17422</v>
      </c>
      <c r="C9" s="358">
        <v>549</v>
      </c>
      <c r="D9" s="358">
        <v>546</v>
      </c>
      <c r="E9" s="358">
        <v>2</v>
      </c>
      <c r="F9" s="358">
        <v>2</v>
      </c>
      <c r="G9" s="358">
        <v>1074</v>
      </c>
      <c r="H9" s="358">
        <v>5759</v>
      </c>
      <c r="I9" s="358">
        <v>56</v>
      </c>
      <c r="J9" s="358">
        <v>225</v>
      </c>
      <c r="K9" s="358">
        <v>794</v>
      </c>
      <c r="L9" s="358">
        <v>2313</v>
      </c>
      <c r="M9" s="358">
        <v>283</v>
      </c>
      <c r="N9" s="358">
        <v>163</v>
      </c>
      <c r="O9" s="358">
        <v>463</v>
      </c>
      <c r="P9" s="358">
        <v>790</v>
      </c>
      <c r="Q9" s="358">
        <v>566</v>
      </c>
      <c r="R9" s="358">
        <v>756</v>
      </c>
      <c r="S9" s="358">
        <v>2146</v>
      </c>
      <c r="T9" s="358">
        <v>83</v>
      </c>
      <c r="U9" s="358">
        <v>696</v>
      </c>
      <c r="V9" s="358">
        <v>364</v>
      </c>
    </row>
    <row r="10" spans="1:26" ht="18.7" customHeight="1" x14ac:dyDescent="0.2">
      <c r="A10" s="301" t="s">
        <v>71</v>
      </c>
      <c r="B10" s="358">
        <v>20079</v>
      </c>
      <c r="C10" s="358">
        <v>652</v>
      </c>
      <c r="D10" s="358">
        <v>650</v>
      </c>
      <c r="E10" s="358">
        <v>5</v>
      </c>
      <c r="F10" s="358">
        <v>3</v>
      </c>
      <c r="G10" s="358">
        <v>1355</v>
      </c>
      <c r="H10" s="358">
        <v>6244</v>
      </c>
      <c r="I10" s="358">
        <v>73</v>
      </c>
      <c r="J10" s="358">
        <v>259</v>
      </c>
      <c r="K10" s="358">
        <v>956</v>
      </c>
      <c r="L10" s="358">
        <v>2777</v>
      </c>
      <c r="M10" s="358">
        <v>366</v>
      </c>
      <c r="N10" s="358">
        <v>200</v>
      </c>
      <c r="O10" s="358">
        <v>553</v>
      </c>
      <c r="P10" s="358">
        <v>952</v>
      </c>
      <c r="Q10" s="358">
        <v>614</v>
      </c>
      <c r="R10" s="358">
        <v>843</v>
      </c>
      <c r="S10" s="358">
        <v>2449</v>
      </c>
      <c r="T10" s="358">
        <v>120</v>
      </c>
      <c r="U10" s="358">
        <v>844</v>
      </c>
      <c r="V10" s="358">
        <v>461</v>
      </c>
    </row>
    <row r="11" spans="1:26" ht="18.7" customHeight="1" x14ac:dyDescent="0.2">
      <c r="A11" s="301" t="s">
        <v>72</v>
      </c>
      <c r="B11" s="358">
        <v>24266</v>
      </c>
      <c r="C11" s="358">
        <v>815</v>
      </c>
      <c r="D11" s="358">
        <v>812</v>
      </c>
      <c r="E11" s="358">
        <v>8</v>
      </c>
      <c r="F11" s="358">
        <v>6</v>
      </c>
      <c r="G11" s="358">
        <v>1999</v>
      </c>
      <c r="H11" s="358">
        <v>6932</v>
      </c>
      <c r="I11" s="358">
        <v>133</v>
      </c>
      <c r="J11" s="358">
        <v>244</v>
      </c>
      <c r="K11" s="358">
        <v>1460</v>
      </c>
      <c r="L11" s="358">
        <v>3714</v>
      </c>
      <c r="M11" s="358">
        <v>455</v>
      </c>
      <c r="N11" s="358">
        <v>244</v>
      </c>
      <c r="O11" s="358">
        <v>688</v>
      </c>
      <c r="P11" s="358">
        <v>1134</v>
      </c>
      <c r="Q11" s="358">
        <v>704</v>
      </c>
      <c r="R11" s="358">
        <v>919</v>
      </c>
      <c r="S11" s="358">
        <v>2572</v>
      </c>
      <c r="T11" s="358">
        <v>219</v>
      </c>
      <c r="U11" s="358">
        <v>1123</v>
      </c>
      <c r="V11" s="358">
        <v>465</v>
      </c>
    </row>
    <row r="12" spans="1:26" ht="18.7" customHeight="1" x14ac:dyDescent="0.2">
      <c r="A12" s="301" t="s">
        <v>73</v>
      </c>
      <c r="B12" s="358">
        <v>20410</v>
      </c>
      <c r="C12" s="358">
        <v>717</v>
      </c>
      <c r="D12" s="358">
        <v>713</v>
      </c>
      <c r="E12" s="358">
        <v>5</v>
      </c>
      <c r="F12" s="358">
        <v>4</v>
      </c>
      <c r="G12" s="358">
        <v>1581</v>
      </c>
      <c r="H12" s="358">
        <v>5888</v>
      </c>
      <c r="I12" s="358">
        <v>121</v>
      </c>
      <c r="J12" s="358">
        <v>222</v>
      </c>
      <c r="K12" s="358">
        <v>1343</v>
      </c>
      <c r="L12" s="358">
        <v>2945</v>
      </c>
      <c r="M12" s="358">
        <v>413</v>
      </c>
      <c r="N12" s="358">
        <v>212</v>
      </c>
      <c r="O12" s="358">
        <v>483</v>
      </c>
      <c r="P12" s="358">
        <v>876</v>
      </c>
      <c r="Q12" s="358">
        <v>524</v>
      </c>
      <c r="R12" s="358">
        <v>869</v>
      </c>
      <c r="S12" s="358">
        <v>2209</v>
      </c>
      <c r="T12" s="358">
        <v>175</v>
      </c>
      <c r="U12" s="358">
        <v>972</v>
      </c>
      <c r="V12" s="358">
        <v>435</v>
      </c>
    </row>
    <row r="13" spans="1:26" ht="18.7" customHeight="1" x14ac:dyDescent="0.2">
      <c r="A13" s="301" t="s">
        <v>75</v>
      </c>
      <c r="B13" s="358">
        <v>18382</v>
      </c>
      <c r="C13" s="358">
        <v>861</v>
      </c>
      <c r="D13" s="358">
        <v>859</v>
      </c>
      <c r="E13" s="358">
        <v>4</v>
      </c>
      <c r="F13" s="358">
        <v>7</v>
      </c>
      <c r="G13" s="358">
        <v>1248</v>
      </c>
      <c r="H13" s="358">
        <v>4839</v>
      </c>
      <c r="I13" s="358">
        <v>102</v>
      </c>
      <c r="J13" s="358">
        <v>155</v>
      </c>
      <c r="K13" s="358">
        <v>1064</v>
      </c>
      <c r="L13" s="358">
        <v>2722</v>
      </c>
      <c r="M13" s="358">
        <v>403</v>
      </c>
      <c r="N13" s="358">
        <v>214</v>
      </c>
      <c r="O13" s="358">
        <v>481</v>
      </c>
      <c r="P13" s="358">
        <v>732</v>
      </c>
      <c r="Q13" s="358">
        <v>504</v>
      </c>
      <c r="R13" s="358">
        <v>905</v>
      </c>
      <c r="S13" s="358">
        <v>2159</v>
      </c>
      <c r="T13" s="358">
        <v>191</v>
      </c>
      <c r="U13" s="358">
        <v>1003</v>
      </c>
      <c r="V13" s="358">
        <v>449</v>
      </c>
    </row>
    <row r="14" spans="1:26" ht="18.7" customHeight="1" x14ac:dyDescent="0.2">
      <c r="A14" s="301" t="s">
        <v>74</v>
      </c>
      <c r="B14" s="358">
        <v>14759</v>
      </c>
      <c r="C14" s="358">
        <v>936</v>
      </c>
      <c r="D14" s="358">
        <v>935</v>
      </c>
      <c r="E14" s="358">
        <v>9</v>
      </c>
      <c r="F14" s="358">
        <v>6</v>
      </c>
      <c r="G14" s="358">
        <v>1156</v>
      </c>
      <c r="H14" s="358">
        <v>3141</v>
      </c>
      <c r="I14" s="358">
        <v>87</v>
      </c>
      <c r="J14" s="358">
        <v>91</v>
      </c>
      <c r="K14" s="358">
        <v>765</v>
      </c>
      <c r="L14" s="358">
        <v>2359</v>
      </c>
      <c r="M14" s="358">
        <v>257</v>
      </c>
      <c r="N14" s="358">
        <v>245</v>
      </c>
      <c r="O14" s="358">
        <v>441</v>
      </c>
      <c r="P14" s="358">
        <v>700</v>
      </c>
      <c r="Q14" s="358">
        <v>442</v>
      </c>
      <c r="R14" s="358">
        <v>758</v>
      </c>
      <c r="S14" s="358">
        <v>1638</v>
      </c>
      <c r="T14" s="358">
        <v>131</v>
      </c>
      <c r="U14" s="358">
        <v>978</v>
      </c>
      <c r="V14" s="358">
        <v>301</v>
      </c>
    </row>
    <row r="15" spans="1:26" ht="18.7" customHeight="1" x14ac:dyDescent="0.2">
      <c r="A15" s="301" t="s">
        <v>76</v>
      </c>
      <c r="B15" s="358">
        <v>27701</v>
      </c>
      <c r="C15" s="358">
        <v>4197</v>
      </c>
      <c r="D15" s="358">
        <v>4195</v>
      </c>
      <c r="E15" s="358">
        <v>24</v>
      </c>
      <c r="F15" s="358">
        <v>6</v>
      </c>
      <c r="G15" s="358">
        <v>2466</v>
      </c>
      <c r="H15" s="358">
        <v>3573</v>
      </c>
      <c r="I15" s="358">
        <v>38</v>
      </c>
      <c r="J15" s="358">
        <v>86</v>
      </c>
      <c r="K15" s="358">
        <v>991</v>
      </c>
      <c r="L15" s="358">
        <v>4340</v>
      </c>
      <c r="M15" s="358">
        <v>264</v>
      </c>
      <c r="N15" s="358">
        <v>842</v>
      </c>
      <c r="O15" s="358">
        <v>861</v>
      </c>
      <c r="P15" s="358">
        <v>1630</v>
      </c>
      <c r="Q15" s="358">
        <v>1253</v>
      </c>
      <c r="R15" s="358">
        <v>691</v>
      </c>
      <c r="S15" s="358">
        <v>2095</v>
      </c>
      <c r="T15" s="358">
        <v>73</v>
      </c>
      <c r="U15" s="358">
        <v>2307</v>
      </c>
      <c r="V15" s="358">
        <v>143</v>
      </c>
      <c r="W15" s="360"/>
      <c r="X15" s="360"/>
      <c r="Y15" s="360"/>
      <c r="Z15" s="360"/>
    </row>
    <row r="16" spans="1:26" ht="6.8" customHeight="1" x14ac:dyDescent="0.2">
      <c r="A16" s="301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18.7" customHeight="1" x14ac:dyDescent="0.2">
      <c r="A17" s="381" t="s">
        <v>863</v>
      </c>
      <c r="B17" s="382">
        <v>105128</v>
      </c>
      <c r="C17" s="382">
        <v>4178</v>
      </c>
      <c r="D17" s="382">
        <v>4163</v>
      </c>
      <c r="E17" s="382">
        <v>43</v>
      </c>
      <c r="F17" s="382">
        <v>34</v>
      </c>
      <c r="G17" s="382">
        <v>10645</v>
      </c>
      <c r="H17" s="382">
        <v>37878</v>
      </c>
      <c r="I17" s="382">
        <v>656</v>
      </c>
      <c r="J17" s="382">
        <v>1340</v>
      </c>
      <c r="K17" s="382">
        <v>7310</v>
      </c>
      <c r="L17" s="382">
        <v>12209</v>
      </c>
      <c r="M17" s="382">
        <v>1374</v>
      </c>
      <c r="N17" s="382">
        <v>1425</v>
      </c>
      <c r="O17" s="382">
        <v>2898</v>
      </c>
      <c r="P17" s="382">
        <v>3380</v>
      </c>
      <c r="Q17" s="382">
        <v>2216</v>
      </c>
      <c r="R17" s="382">
        <v>3266</v>
      </c>
      <c r="S17" s="382">
        <v>4649</v>
      </c>
      <c r="T17" s="382">
        <v>740</v>
      </c>
      <c r="U17" s="382">
        <v>5864</v>
      </c>
      <c r="V17" s="382">
        <v>2363</v>
      </c>
    </row>
    <row r="18" spans="1:22" ht="18.7" customHeight="1" x14ac:dyDescent="0.2">
      <c r="A18" s="301" t="s">
        <v>66</v>
      </c>
      <c r="B18" s="361">
        <v>1702</v>
      </c>
      <c r="C18" s="361">
        <v>12</v>
      </c>
      <c r="D18" s="361">
        <v>12</v>
      </c>
      <c r="E18" s="361">
        <v>1</v>
      </c>
      <c r="F18" s="362" t="s">
        <v>1102</v>
      </c>
      <c r="G18" s="361">
        <v>133</v>
      </c>
      <c r="H18" s="361">
        <v>655</v>
      </c>
      <c r="I18" s="361">
        <v>8</v>
      </c>
      <c r="J18" s="361">
        <v>8</v>
      </c>
      <c r="K18" s="361">
        <v>46</v>
      </c>
      <c r="L18" s="361">
        <v>302</v>
      </c>
      <c r="M18" s="361">
        <v>2</v>
      </c>
      <c r="N18" s="361">
        <v>2</v>
      </c>
      <c r="O18" s="361">
        <v>8</v>
      </c>
      <c r="P18" s="361">
        <v>313</v>
      </c>
      <c r="Q18" s="361">
        <v>29</v>
      </c>
      <c r="R18" s="361">
        <v>40</v>
      </c>
      <c r="S18" s="361">
        <v>12</v>
      </c>
      <c r="T18" s="361">
        <v>9</v>
      </c>
      <c r="U18" s="361">
        <v>44</v>
      </c>
      <c r="V18" s="361">
        <v>4</v>
      </c>
    </row>
    <row r="19" spans="1:22" ht="18.7" customHeight="1" x14ac:dyDescent="0.2">
      <c r="A19" s="301" t="s">
        <v>67</v>
      </c>
      <c r="B19" s="361">
        <v>6744</v>
      </c>
      <c r="C19" s="361">
        <v>91</v>
      </c>
      <c r="D19" s="361">
        <v>91</v>
      </c>
      <c r="E19" s="361">
        <v>2</v>
      </c>
      <c r="F19" s="361">
        <v>1</v>
      </c>
      <c r="G19" s="361">
        <v>521</v>
      </c>
      <c r="H19" s="361">
        <v>2679</v>
      </c>
      <c r="I19" s="361">
        <v>51</v>
      </c>
      <c r="J19" s="361">
        <v>133</v>
      </c>
      <c r="K19" s="361">
        <v>280</v>
      </c>
      <c r="L19" s="361">
        <v>870</v>
      </c>
      <c r="M19" s="361">
        <v>73</v>
      </c>
      <c r="N19" s="361">
        <v>63</v>
      </c>
      <c r="O19" s="361">
        <v>108</v>
      </c>
      <c r="P19" s="361">
        <v>558</v>
      </c>
      <c r="Q19" s="361">
        <v>225</v>
      </c>
      <c r="R19" s="361">
        <v>249</v>
      </c>
      <c r="S19" s="361">
        <v>229</v>
      </c>
      <c r="T19" s="361">
        <v>26</v>
      </c>
      <c r="U19" s="361">
        <v>266</v>
      </c>
      <c r="V19" s="361">
        <v>132</v>
      </c>
    </row>
    <row r="20" spans="1:22" ht="18.7" customHeight="1" x14ac:dyDescent="0.2">
      <c r="A20" s="301" t="s">
        <v>68</v>
      </c>
      <c r="B20" s="361">
        <v>7907</v>
      </c>
      <c r="C20" s="361">
        <v>110</v>
      </c>
      <c r="D20" s="361">
        <v>110</v>
      </c>
      <c r="E20" s="361">
        <v>4</v>
      </c>
      <c r="F20" s="361">
        <v>1</v>
      </c>
      <c r="G20" s="361">
        <v>639</v>
      </c>
      <c r="H20" s="361">
        <v>3412</v>
      </c>
      <c r="I20" s="361">
        <v>76</v>
      </c>
      <c r="J20" s="361">
        <v>145</v>
      </c>
      <c r="K20" s="361">
        <v>413</v>
      </c>
      <c r="L20" s="361">
        <v>854</v>
      </c>
      <c r="M20" s="361">
        <v>151</v>
      </c>
      <c r="N20" s="361">
        <v>80</v>
      </c>
      <c r="O20" s="361">
        <v>184</v>
      </c>
      <c r="P20" s="361">
        <v>178</v>
      </c>
      <c r="Q20" s="361">
        <v>143</v>
      </c>
      <c r="R20" s="361">
        <v>293</v>
      </c>
      <c r="S20" s="361">
        <v>460</v>
      </c>
      <c r="T20" s="361">
        <v>59</v>
      </c>
      <c r="U20" s="361">
        <v>313</v>
      </c>
      <c r="V20" s="361">
        <v>237</v>
      </c>
    </row>
    <row r="21" spans="1:22" ht="18.7" customHeight="1" x14ac:dyDescent="0.2">
      <c r="A21" s="301" t="s">
        <v>69</v>
      </c>
      <c r="B21" s="361">
        <v>8769</v>
      </c>
      <c r="C21" s="361">
        <v>179</v>
      </c>
      <c r="D21" s="361">
        <v>178</v>
      </c>
      <c r="E21" s="361">
        <v>4</v>
      </c>
      <c r="F21" s="361">
        <v>1</v>
      </c>
      <c r="G21" s="361">
        <v>607</v>
      </c>
      <c r="H21" s="361">
        <v>3963</v>
      </c>
      <c r="I21" s="361">
        <v>52</v>
      </c>
      <c r="J21" s="361">
        <v>138</v>
      </c>
      <c r="K21" s="361">
        <v>441</v>
      </c>
      <c r="L21" s="361">
        <v>874</v>
      </c>
      <c r="M21" s="361">
        <v>128</v>
      </c>
      <c r="N21" s="361">
        <v>78</v>
      </c>
      <c r="O21" s="361">
        <v>212</v>
      </c>
      <c r="P21" s="361">
        <v>189</v>
      </c>
      <c r="Q21" s="361">
        <v>195</v>
      </c>
      <c r="R21" s="361">
        <v>338</v>
      </c>
      <c r="S21" s="361">
        <v>513</v>
      </c>
      <c r="T21" s="361">
        <v>68</v>
      </c>
      <c r="U21" s="361">
        <v>370</v>
      </c>
      <c r="V21" s="361">
        <v>252</v>
      </c>
    </row>
    <row r="22" spans="1:22" ht="18.7" customHeight="1" x14ac:dyDescent="0.2">
      <c r="A22" s="301" t="s">
        <v>70</v>
      </c>
      <c r="B22" s="361">
        <v>10036</v>
      </c>
      <c r="C22" s="361">
        <v>220</v>
      </c>
      <c r="D22" s="361">
        <v>217</v>
      </c>
      <c r="E22" s="361">
        <v>1</v>
      </c>
      <c r="F22" s="361">
        <v>2</v>
      </c>
      <c r="G22" s="361">
        <v>854</v>
      </c>
      <c r="H22" s="361">
        <v>4470</v>
      </c>
      <c r="I22" s="361">
        <v>41</v>
      </c>
      <c r="J22" s="361">
        <v>156</v>
      </c>
      <c r="K22" s="361">
        <v>649</v>
      </c>
      <c r="L22" s="361">
        <v>1076</v>
      </c>
      <c r="M22" s="361">
        <v>98</v>
      </c>
      <c r="N22" s="361">
        <v>76</v>
      </c>
      <c r="O22" s="361">
        <v>236</v>
      </c>
      <c r="P22" s="361">
        <v>216</v>
      </c>
      <c r="Q22" s="361">
        <v>188</v>
      </c>
      <c r="R22" s="361">
        <v>318</v>
      </c>
      <c r="S22" s="361">
        <v>486</v>
      </c>
      <c r="T22" s="361">
        <v>59</v>
      </c>
      <c r="U22" s="361">
        <v>442</v>
      </c>
      <c r="V22" s="361">
        <v>252</v>
      </c>
    </row>
    <row r="23" spans="1:22" ht="18.7" customHeight="1" x14ac:dyDescent="0.2">
      <c r="A23" s="301" t="s">
        <v>71</v>
      </c>
      <c r="B23" s="361">
        <v>11131</v>
      </c>
      <c r="C23" s="361">
        <v>226</v>
      </c>
      <c r="D23" s="361">
        <v>224</v>
      </c>
      <c r="E23" s="361">
        <v>4</v>
      </c>
      <c r="F23" s="361">
        <v>3</v>
      </c>
      <c r="G23" s="361">
        <v>1052</v>
      </c>
      <c r="H23" s="361">
        <v>4736</v>
      </c>
      <c r="I23" s="361">
        <v>51</v>
      </c>
      <c r="J23" s="361">
        <v>178</v>
      </c>
      <c r="K23" s="361">
        <v>768</v>
      </c>
      <c r="L23" s="361">
        <v>1203</v>
      </c>
      <c r="M23" s="361">
        <v>136</v>
      </c>
      <c r="N23" s="361">
        <v>97</v>
      </c>
      <c r="O23" s="361">
        <v>265</v>
      </c>
      <c r="P23" s="361">
        <v>308</v>
      </c>
      <c r="Q23" s="361">
        <v>215</v>
      </c>
      <c r="R23" s="361">
        <v>298</v>
      </c>
      <c r="S23" s="361">
        <v>511</v>
      </c>
      <c r="T23" s="361">
        <v>73</v>
      </c>
      <c r="U23" s="361">
        <v>517</v>
      </c>
      <c r="V23" s="361">
        <v>292</v>
      </c>
    </row>
    <row r="24" spans="1:22" ht="18.7" customHeight="1" x14ac:dyDescent="0.2">
      <c r="A24" s="301" t="s">
        <v>72</v>
      </c>
      <c r="B24" s="361">
        <v>13430</v>
      </c>
      <c r="C24" s="361">
        <v>308</v>
      </c>
      <c r="D24" s="361">
        <v>305</v>
      </c>
      <c r="E24" s="361">
        <v>4</v>
      </c>
      <c r="F24" s="361">
        <v>3</v>
      </c>
      <c r="G24" s="361">
        <v>1595</v>
      </c>
      <c r="H24" s="361">
        <v>5154</v>
      </c>
      <c r="I24" s="361">
        <v>91</v>
      </c>
      <c r="J24" s="361">
        <v>176</v>
      </c>
      <c r="K24" s="361">
        <v>1164</v>
      </c>
      <c r="L24" s="361">
        <v>1599</v>
      </c>
      <c r="M24" s="361">
        <v>199</v>
      </c>
      <c r="N24" s="361">
        <v>130</v>
      </c>
      <c r="O24" s="361">
        <v>361</v>
      </c>
      <c r="P24" s="361">
        <v>350</v>
      </c>
      <c r="Q24" s="361">
        <v>244</v>
      </c>
      <c r="R24" s="361">
        <v>319</v>
      </c>
      <c r="S24" s="361">
        <v>463</v>
      </c>
      <c r="T24" s="361">
        <v>124</v>
      </c>
      <c r="U24" s="361">
        <v>639</v>
      </c>
      <c r="V24" s="361">
        <v>283</v>
      </c>
    </row>
    <row r="25" spans="1:22" ht="18.7" customHeight="1" x14ac:dyDescent="0.2">
      <c r="A25" s="301" t="s">
        <v>73</v>
      </c>
      <c r="B25" s="361">
        <v>11312</v>
      </c>
      <c r="C25" s="361">
        <v>273</v>
      </c>
      <c r="D25" s="361">
        <v>272</v>
      </c>
      <c r="E25" s="361">
        <v>2</v>
      </c>
      <c r="F25" s="361">
        <v>4</v>
      </c>
      <c r="G25" s="361">
        <v>1280</v>
      </c>
      <c r="H25" s="361">
        <v>4424</v>
      </c>
      <c r="I25" s="361">
        <v>90</v>
      </c>
      <c r="J25" s="361">
        <v>164</v>
      </c>
      <c r="K25" s="361">
        <v>1126</v>
      </c>
      <c r="L25" s="361">
        <v>1181</v>
      </c>
      <c r="M25" s="361">
        <v>171</v>
      </c>
      <c r="N25" s="361">
        <v>110</v>
      </c>
      <c r="O25" s="361">
        <v>262</v>
      </c>
      <c r="P25" s="361">
        <v>246</v>
      </c>
      <c r="Q25" s="361">
        <v>161</v>
      </c>
      <c r="R25" s="361">
        <v>299</v>
      </c>
      <c r="S25" s="361">
        <v>358</v>
      </c>
      <c r="T25" s="361">
        <v>90</v>
      </c>
      <c r="U25" s="361">
        <v>556</v>
      </c>
      <c r="V25" s="361">
        <v>282</v>
      </c>
    </row>
    <row r="26" spans="1:22" ht="18.7" customHeight="1" x14ac:dyDescent="0.2">
      <c r="A26" s="301" t="s">
        <v>75</v>
      </c>
      <c r="B26" s="361">
        <v>10165</v>
      </c>
      <c r="C26" s="361">
        <v>347</v>
      </c>
      <c r="D26" s="361">
        <v>345</v>
      </c>
      <c r="E26" s="361">
        <v>2</v>
      </c>
      <c r="F26" s="361">
        <v>7</v>
      </c>
      <c r="G26" s="361">
        <v>993</v>
      </c>
      <c r="H26" s="361">
        <v>3697</v>
      </c>
      <c r="I26" s="361">
        <v>85</v>
      </c>
      <c r="J26" s="361">
        <v>113</v>
      </c>
      <c r="K26" s="361">
        <v>907</v>
      </c>
      <c r="L26" s="361">
        <v>1111</v>
      </c>
      <c r="M26" s="361">
        <v>163</v>
      </c>
      <c r="N26" s="361">
        <v>128</v>
      </c>
      <c r="O26" s="361">
        <v>303</v>
      </c>
      <c r="P26" s="361">
        <v>193</v>
      </c>
      <c r="Q26" s="361">
        <v>134</v>
      </c>
      <c r="R26" s="361">
        <v>392</v>
      </c>
      <c r="S26" s="361">
        <v>393</v>
      </c>
      <c r="T26" s="361">
        <v>99</v>
      </c>
      <c r="U26" s="361">
        <v>608</v>
      </c>
      <c r="V26" s="361">
        <v>308</v>
      </c>
    </row>
    <row r="27" spans="1:22" ht="18.7" customHeight="1" x14ac:dyDescent="0.2">
      <c r="A27" s="301" t="s">
        <v>74</v>
      </c>
      <c r="B27" s="361">
        <v>8372</v>
      </c>
      <c r="C27" s="361">
        <v>401</v>
      </c>
      <c r="D27" s="361">
        <v>400</v>
      </c>
      <c r="E27" s="361">
        <v>4</v>
      </c>
      <c r="F27" s="361">
        <v>6</v>
      </c>
      <c r="G27" s="361">
        <v>962</v>
      </c>
      <c r="H27" s="361">
        <v>2339</v>
      </c>
      <c r="I27" s="361">
        <v>78</v>
      </c>
      <c r="J27" s="361">
        <v>68</v>
      </c>
      <c r="K27" s="361">
        <v>660</v>
      </c>
      <c r="L27" s="361">
        <v>1022</v>
      </c>
      <c r="M27" s="361">
        <v>133</v>
      </c>
      <c r="N27" s="361">
        <v>146</v>
      </c>
      <c r="O27" s="361">
        <v>295</v>
      </c>
      <c r="P27" s="361">
        <v>255</v>
      </c>
      <c r="Q27" s="361">
        <v>151</v>
      </c>
      <c r="R27" s="361">
        <v>351</v>
      </c>
      <c r="S27" s="361">
        <v>398</v>
      </c>
      <c r="T27" s="361">
        <v>91</v>
      </c>
      <c r="U27" s="361">
        <v>651</v>
      </c>
      <c r="V27" s="361">
        <v>217</v>
      </c>
    </row>
    <row r="28" spans="1:22" ht="18.7" customHeight="1" x14ac:dyDescent="0.2">
      <c r="A28" s="301" t="s">
        <v>76</v>
      </c>
      <c r="B28" s="361">
        <v>15560</v>
      </c>
      <c r="C28" s="361">
        <v>2011</v>
      </c>
      <c r="D28" s="361">
        <v>2009</v>
      </c>
      <c r="E28" s="361">
        <v>15</v>
      </c>
      <c r="F28" s="361">
        <v>6</v>
      </c>
      <c r="G28" s="361">
        <v>2009</v>
      </c>
      <c r="H28" s="361">
        <v>2349</v>
      </c>
      <c r="I28" s="361">
        <v>33</v>
      </c>
      <c r="J28" s="361">
        <v>61</v>
      </c>
      <c r="K28" s="361">
        <v>856</v>
      </c>
      <c r="L28" s="361">
        <v>2117</v>
      </c>
      <c r="M28" s="361">
        <v>120</v>
      </c>
      <c r="N28" s="361">
        <v>515</v>
      </c>
      <c r="O28" s="361">
        <v>664</v>
      </c>
      <c r="P28" s="361">
        <v>574</v>
      </c>
      <c r="Q28" s="361">
        <v>531</v>
      </c>
      <c r="R28" s="361">
        <v>369</v>
      </c>
      <c r="S28" s="361">
        <v>826</v>
      </c>
      <c r="T28" s="361">
        <v>42</v>
      </c>
      <c r="U28" s="361">
        <v>1458</v>
      </c>
      <c r="V28" s="361">
        <v>104</v>
      </c>
    </row>
    <row r="29" spans="1:22" ht="6.8" customHeight="1" x14ac:dyDescent="0.2">
      <c r="A29" s="30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8.7" customHeight="1" x14ac:dyDescent="0.2">
      <c r="A30" s="381" t="s">
        <v>864</v>
      </c>
      <c r="B30" s="382">
        <v>82879</v>
      </c>
      <c r="C30" s="382">
        <v>5400</v>
      </c>
      <c r="D30" s="382">
        <v>5397</v>
      </c>
      <c r="E30" s="382">
        <v>27</v>
      </c>
      <c r="F30" s="382">
        <v>4</v>
      </c>
      <c r="G30" s="382">
        <v>2547</v>
      </c>
      <c r="H30" s="382">
        <v>13375</v>
      </c>
      <c r="I30" s="382">
        <v>191</v>
      </c>
      <c r="J30" s="382">
        <v>557</v>
      </c>
      <c r="K30" s="382">
        <v>1548</v>
      </c>
      <c r="L30" s="382">
        <v>15146</v>
      </c>
      <c r="M30" s="382">
        <v>1999</v>
      </c>
      <c r="N30" s="382">
        <v>1138</v>
      </c>
      <c r="O30" s="382">
        <v>2024</v>
      </c>
      <c r="P30" s="382">
        <v>6280</v>
      </c>
      <c r="Q30" s="382">
        <v>4119</v>
      </c>
      <c r="R30" s="382">
        <v>4636</v>
      </c>
      <c r="S30" s="382">
        <v>15919</v>
      </c>
      <c r="T30" s="382">
        <v>601</v>
      </c>
      <c r="U30" s="382">
        <v>3660</v>
      </c>
      <c r="V30" s="382">
        <v>1231</v>
      </c>
    </row>
    <row r="31" spans="1:22" ht="18.7" customHeight="1" x14ac:dyDescent="0.2">
      <c r="A31" s="301" t="s">
        <v>66</v>
      </c>
      <c r="B31" s="361">
        <v>1487</v>
      </c>
      <c r="C31" s="361">
        <v>11</v>
      </c>
      <c r="D31" s="361">
        <v>11</v>
      </c>
      <c r="E31" s="362" t="s">
        <v>1102</v>
      </c>
      <c r="F31" s="362" t="s">
        <v>1102</v>
      </c>
      <c r="G31" s="361">
        <v>17</v>
      </c>
      <c r="H31" s="361">
        <v>273</v>
      </c>
      <c r="I31" s="361">
        <v>3</v>
      </c>
      <c r="J31" s="361">
        <v>1</v>
      </c>
      <c r="K31" s="361">
        <v>14</v>
      </c>
      <c r="L31" s="361">
        <v>384</v>
      </c>
      <c r="M31" s="361">
        <v>21</v>
      </c>
      <c r="N31" s="361">
        <v>6</v>
      </c>
      <c r="O31" s="361">
        <v>22</v>
      </c>
      <c r="P31" s="361">
        <v>390</v>
      </c>
      <c r="Q31" s="361">
        <v>59</v>
      </c>
      <c r="R31" s="361">
        <v>49</v>
      </c>
      <c r="S31" s="361">
        <v>88</v>
      </c>
      <c r="T31" s="361">
        <v>21</v>
      </c>
      <c r="U31" s="361">
        <v>32</v>
      </c>
      <c r="V31" s="361">
        <v>6</v>
      </c>
    </row>
    <row r="32" spans="1:22" ht="18.7" customHeight="1" x14ac:dyDescent="0.2">
      <c r="A32" s="301" t="s">
        <v>67</v>
      </c>
      <c r="B32" s="361">
        <v>5949</v>
      </c>
      <c r="C32" s="361">
        <v>109</v>
      </c>
      <c r="D32" s="361">
        <v>109</v>
      </c>
      <c r="E32" s="362" t="s">
        <v>1102</v>
      </c>
      <c r="F32" s="362" t="s">
        <v>1102</v>
      </c>
      <c r="G32" s="361">
        <v>109</v>
      </c>
      <c r="H32" s="361">
        <v>1311</v>
      </c>
      <c r="I32" s="361">
        <v>16</v>
      </c>
      <c r="J32" s="361">
        <v>41</v>
      </c>
      <c r="K32" s="361">
        <v>75</v>
      </c>
      <c r="L32" s="361">
        <v>1005</v>
      </c>
      <c r="M32" s="361">
        <v>168</v>
      </c>
      <c r="N32" s="361">
        <v>56</v>
      </c>
      <c r="O32" s="361">
        <v>116</v>
      </c>
      <c r="P32" s="361">
        <v>548</v>
      </c>
      <c r="Q32" s="361">
        <v>401</v>
      </c>
      <c r="R32" s="361">
        <v>357</v>
      </c>
      <c r="S32" s="361">
        <v>1154</v>
      </c>
      <c r="T32" s="361">
        <v>64</v>
      </c>
      <c r="U32" s="361">
        <v>159</v>
      </c>
      <c r="V32" s="361">
        <v>102</v>
      </c>
    </row>
    <row r="33" spans="1:22" ht="18.7" customHeight="1" x14ac:dyDescent="0.2">
      <c r="A33" s="301" t="s">
        <v>68</v>
      </c>
      <c r="B33" s="361">
        <v>6164</v>
      </c>
      <c r="C33" s="361">
        <v>121</v>
      </c>
      <c r="D33" s="361">
        <v>121</v>
      </c>
      <c r="E33" s="362" t="s">
        <v>1102</v>
      </c>
      <c r="F33" s="362" t="s">
        <v>1102</v>
      </c>
      <c r="G33" s="361">
        <v>138</v>
      </c>
      <c r="H33" s="361">
        <v>1314</v>
      </c>
      <c r="I33" s="361">
        <v>12</v>
      </c>
      <c r="J33" s="361">
        <v>90</v>
      </c>
      <c r="K33" s="361">
        <v>102</v>
      </c>
      <c r="L33" s="361">
        <v>864</v>
      </c>
      <c r="M33" s="361">
        <v>202</v>
      </c>
      <c r="N33" s="361">
        <v>83</v>
      </c>
      <c r="O33" s="361">
        <v>143</v>
      </c>
      <c r="P33" s="361">
        <v>294</v>
      </c>
      <c r="Q33" s="361">
        <v>332</v>
      </c>
      <c r="R33" s="361">
        <v>423</v>
      </c>
      <c r="S33" s="361">
        <v>1518</v>
      </c>
      <c r="T33" s="361">
        <v>64</v>
      </c>
      <c r="U33" s="361">
        <v>199</v>
      </c>
      <c r="V33" s="361">
        <v>121</v>
      </c>
    </row>
    <row r="34" spans="1:22" ht="18.7" customHeight="1" x14ac:dyDescent="0.2">
      <c r="A34" s="301" t="s">
        <v>69</v>
      </c>
      <c r="B34" s="361">
        <v>6266</v>
      </c>
      <c r="C34" s="361">
        <v>218</v>
      </c>
      <c r="D34" s="361">
        <v>218</v>
      </c>
      <c r="E34" s="361">
        <v>2</v>
      </c>
      <c r="F34" s="361">
        <v>1</v>
      </c>
      <c r="G34" s="361">
        <v>149</v>
      </c>
      <c r="H34" s="361">
        <v>1270</v>
      </c>
      <c r="I34" s="361">
        <v>19</v>
      </c>
      <c r="J34" s="361">
        <v>59</v>
      </c>
      <c r="K34" s="361">
        <v>114</v>
      </c>
      <c r="L34" s="361">
        <v>1032</v>
      </c>
      <c r="M34" s="361">
        <v>187</v>
      </c>
      <c r="N34" s="361">
        <v>75</v>
      </c>
      <c r="O34" s="361">
        <v>159</v>
      </c>
      <c r="P34" s="361">
        <v>376</v>
      </c>
      <c r="Q34" s="361">
        <v>344</v>
      </c>
      <c r="R34" s="361">
        <v>412</v>
      </c>
      <c r="S34" s="361">
        <v>1326</v>
      </c>
      <c r="T34" s="361">
        <v>38</v>
      </c>
      <c r="U34" s="361">
        <v>218</v>
      </c>
      <c r="V34" s="361">
        <v>122</v>
      </c>
    </row>
    <row r="35" spans="1:22" ht="18.7" customHeight="1" x14ac:dyDescent="0.2">
      <c r="A35" s="301" t="s">
        <v>70</v>
      </c>
      <c r="B35" s="361">
        <v>7386</v>
      </c>
      <c r="C35" s="361">
        <v>329</v>
      </c>
      <c r="D35" s="361">
        <v>329</v>
      </c>
      <c r="E35" s="361">
        <v>1</v>
      </c>
      <c r="F35" s="362" t="s">
        <v>1102</v>
      </c>
      <c r="G35" s="361">
        <v>220</v>
      </c>
      <c r="H35" s="361">
        <v>1289</v>
      </c>
      <c r="I35" s="361">
        <v>15</v>
      </c>
      <c r="J35" s="361">
        <v>69</v>
      </c>
      <c r="K35" s="361">
        <v>145</v>
      </c>
      <c r="L35" s="361">
        <v>1237</v>
      </c>
      <c r="M35" s="361">
        <v>185</v>
      </c>
      <c r="N35" s="361">
        <v>87</v>
      </c>
      <c r="O35" s="361">
        <v>227</v>
      </c>
      <c r="P35" s="361">
        <v>574</v>
      </c>
      <c r="Q35" s="361">
        <v>378</v>
      </c>
      <c r="R35" s="361">
        <v>438</v>
      </c>
      <c r="S35" s="361">
        <v>1660</v>
      </c>
      <c r="T35" s="361">
        <v>24</v>
      </c>
      <c r="U35" s="361">
        <v>254</v>
      </c>
      <c r="V35" s="361">
        <v>112</v>
      </c>
    </row>
    <row r="36" spans="1:22" ht="18.7" customHeight="1" x14ac:dyDescent="0.2">
      <c r="A36" s="301" t="s">
        <v>71</v>
      </c>
      <c r="B36" s="361">
        <v>8948</v>
      </c>
      <c r="C36" s="361">
        <v>426</v>
      </c>
      <c r="D36" s="361">
        <v>426</v>
      </c>
      <c r="E36" s="361">
        <v>1</v>
      </c>
      <c r="F36" s="362" t="s">
        <v>1102</v>
      </c>
      <c r="G36" s="361">
        <v>303</v>
      </c>
      <c r="H36" s="361">
        <v>1508</v>
      </c>
      <c r="I36" s="361">
        <v>22</v>
      </c>
      <c r="J36" s="361">
        <v>81</v>
      </c>
      <c r="K36" s="361">
        <v>188</v>
      </c>
      <c r="L36" s="361">
        <v>1574</v>
      </c>
      <c r="M36" s="361">
        <v>230</v>
      </c>
      <c r="N36" s="361">
        <v>103</v>
      </c>
      <c r="O36" s="361">
        <v>288</v>
      </c>
      <c r="P36" s="361">
        <v>644</v>
      </c>
      <c r="Q36" s="361">
        <v>399</v>
      </c>
      <c r="R36" s="361">
        <v>545</v>
      </c>
      <c r="S36" s="361">
        <v>1938</v>
      </c>
      <c r="T36" s="361">
        <v>47</v>
      </c>
      <c r="U36" s="361">
        <v>327</v>
      </c>
      <c r="V36" s="361">
        <v>169</v>
      </c>
    </row>
    <row r="37" spans="1:22" ht="18.7" customHeight="1" x14ac:dyDescent="0.2">
      <c r="A37" s="301" t="s">
        <v>72</v>
      </c>
      <c r="B37" s="361">
        <v>10836</v>
      </c>
      <c r="C37" s="361">
        <v>507</v>
      </c>
      <c r="D37" s="361">
        <v>507</v>
      </c>
      <c r="E37" s="361">
        <v>4</v>
      </c>
      <c r="F37" s="361">
        <v>3</v>
      </c>
      <c r="G37" s="361">
        <v>404</v>
      </c>
      <c r="H37" s="361">
        <v>1778</v>
      </c>
      <c r="I37" s="361">
        <v>42</v>
      </c>
      <c r="J37" s="361">
        <v>68</v>
      </c>
      <c r="K37" s="361">
        <v>296</v>
      </c>
      <c r="L37" s="361">
        <v>2115</v>
      </c>
      <c r="M37" s="361">
        <v>256</v>
      </c>
      <c r="N37" s="361">
        <v>114</v>
      </c>
      <c r="O37" s="361">
        <v>327</v>
      </c>
      <c r="P37" s="361">
        <v>784</v>
      </c>
      <c r="Q37" s="361">
        <v>460</v>
      </c>
      <c r="R37" s="361">
        <v>600</v>
      </c>
      <c r="S37" s="361">
        <v>2109</v>
      </c>
      <c r="T37" s="361">
        <v>95</v>
      </c>
      <c r="U37" s="361">
        <v>484</v>
      </c>
      <c r="V37" s="361">
        <v>182</v>
      </c>
    </row>
    <row r="38" spans="1:22" ht="18.7" customHeight="1" x14ac:dyDescent="0.2">
      <c r="A38" s="301" t="s">
        <v>73</v>
      </c>
      <c r="B38" s="361">
        <v>9098</v>
      </c>
      <c r="C38" s="361">
        <v>444</v>
      </c>
      <c r="D38" s="361">
        <v>441</v>
      </c>
      <c r="E38" s="361">
        <v>3</v>
      </c>
      <c r="F38" s="362" t="s">
        <v>1102</v>
      </c>
      <c r="G38" s="361">
        <v>301</v>
      </c>
      <c r="H38" s="361">
        <v>1464</v>
      </c>
      <c r="I38" s="361">
        <v>31</v>
      </c>
      <c r="J38" s="361">
        <v>58</v>
      </c>
      <c r="K38" s="361">
        <v>217</v>
      </c>
      <c r="L38" s="361">
        <v>1764</v>
      </c>
      <c r="M38" s="361">
        <v>242</v>
      </c>
      <c r="N38" s="361">
        <v>102</v>
      </c>
      <c r="O38" s="361">
        <v>221</v>
      </c>
      <c r="P38" s="361">
        <v>630</v>
      </c>
      <c r="Q38" s="361">
        <v>363</v>
      </c>
      <c r="R38" s="361">
        <v>570</v>
      </c>
      <c r="S38" s="361">
        <v>1851</v>
      </c>
      <c r="T38" s="361">
        <v>85</v>
      </c>
      <c r="U38" s="361">
        <v>416</v>
      </c>
      <c r="V38" s="361">
        <v>153</v>
      </c>
    </row>
    <row r="39" spans="1:22" ht="18.7" customHeight="1" x14ac:dyDescent="0.2">
      <c r="A39" s="301" t="s">
        <v>75</v>
      </c>
      <c r="B39" s="361">
        <v>8217</v>
      </c>
      <c r="C39" s="361">
        <v>514</v>
      </c>
      <c r="D39" s="361">
        <v>514</v>
      </c>
      <c r="E39" s="361">
        <v>2</v>
      </c>
      <c r="F39" s="362" t="s">
        <v>1298</v>
      </c>
      <c r="G39" s="361">
        <v>255</v>
      </c>
      <c r="H39" s="361">
        <v>1142</v>
      </c>
      <c r="I39" s="361">
        <v>17</v>
      </c>
      <c r="J39" s="361">
        <v>42</v>
      </c>
      <c r="K39" s="361">
        <v>157</v>
      </c>
      <c r="L39" s="361">
        <v>1611</v>
      </c>
      <c r="M39" s="361">
        <v>240</v>
      </c>
      <c r="N39" s="361">
        <v>86</v>
      </c>
      <c r="O39" s="361">
        <v>178</v>
      </c>
      <c r="P39" s="361">
        <v>539</v>
      </c>
      <c r="Q39" s="361">
        <v>370</v>
      </c>
      <c r="R39" s="361">
        <v>513</v>
      </c>
      <c r="S39" s="361">
        <v>1766</v>
      </c>
      <c r="T39" s="361">
        <v>92</v>
      </c>
      <c r="U39" s="361">
        <v>395</v>
      </c>
      <c r="V39" s="361">
        <v>141</v>
      </c>
    </row>
    <row r="40" spans="1:22" ht="18.7" customHeight="1" x14ac:dyDescent="0.2">
      <c r="A40" s="301" t="s">
        <v>74</v>
      </c>
      <c r="B40" s="361">
        <v>6387</v>
      </c>
      <c r="C40" s="361">
        <v>535</v>
      </c>
      <c r="D40" s="361">
        <v>535</v>
      </c>
      <c r="E40" s="361">
        <v>5</v>
      </c>
      <c r="F40" s="362" t="s">
        <v>1102</v>
      </c>
      <c r="G40" s="361">
        <v>194</v>
      </c>
      <c r="H40" s="361">
        <v>802</v>
      </c>
      <c r="I40" s="361">
        <v>9</v>
      </c>
      <c r="J40" s="361">
        <v>23</v>
      </c>
      <c r="K40" s="361">
        <v>105</v>
      </c>
      <c r="L40" s="361">
        <v>1337</v>
      </c>
      <c r="M40" s="361">
        <v>124</v>
      </c>
      <c r="N40" s="361">
        <v>99</v>
      </c>
      <c r="O40" s="361">
        <v>146</v>
      </c>
      <c r="P40" s="361">
        <v>445</v>
      </c>
      <c r="Q40" s="361">
        <v>291</v>
      </c>
      <c r="R40" s="361">
        <v>407</v>
      </c>
      <c r="S40" s="361">
        <v>1240</v>
      </c>
      <c r="T40" s="361">
        <v>40</v>
      </c>
      <c r="U40" s="361">
        <v>327</v>
      </c>
      <c r="V40" s="361">
        <v>84</v>
      </c>
    </row>
    <row r="41" spans="1:22" ht="18.7" customHeight="1" x14ac:dyDescent="0.2">
      <c r="A41" s="302" t="s">
        <v>76</v>
      </c>
      <c r="B41" s="363">
        <v>12141</v>
      </c>
      <c r="C41" s="363">
        <v>2186</v>
      </c>
      <c r="D41" s="363">
        <v>2186</v>
      </c>
      <c r="E41" s="363">
        <v>9</v>
      </c>
      <c r="F41" s="481" t="s">
        <v>1102</v>
      </c>
      <c r="G41" s="363">
        <v>457</v>
      </c>
      <c r="H41" s="363">
        <v>1224</v>
      </c>
      <c r="I41" s="363">
        <v>5</v>
      </c>
      <c r="J41" s="363">
        <v>25</v>
      </c>
      <c r="K41" s="363">
        <v>135</v>
      </c>
      <c r="L41" s="363">
        <v>2223</v>
      </c>
      <c r="M41" s="363">
        <v>144</v>
      </c>
      <c r="N41" s="363">
        <v>327</v>
      </c>
      <c r="O41" s="363">
        <v>197</v>
      </c>
      <c r="P41" s="363">
        <v>1056</v>
      </c>
      <c r="Q41" s="363">
        <v>722</v>
      </c>
      <c r="R41" s="363">
        <v>322</v>
      </c>
      <c r="S41" s="363">
        <v>1269</v>
      </c>
      <c r="T41" s="363">
        <v>31</v>
      </c>
      <c r="U41" s="363">
        <v>849</v>
      </c>
      <c r="V41" s="363">
        <v>39</v>
      </c>
    </row>
    <row r="42" spans="1:22" ht="18" customHeight="1" x14ac:dyDescent="0.2">
      <c r="A42" s="44" t="s">
        <v>109</v>
      </c>
    </row>
  </sheetData>
  <mergeCells count="2">
    <mergeCell ref="A1:K1"/>
    <mergeCell ref="L1:V1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sqref="A1:K1"/>
    </sheetView>
  </sheetViews>
  <sheetFormatPr defaultColWidth="9" defaultRowHeight="12.2" x14ac:dyDescent="0.2"/>
  <cols>
    <col min="1" max="1" width="0.5" style="44" customWidth="1"/>
    <col min="2" max="2" width="27.09765625" style="44" customWidth="1"/>
    <col min="3" max="3" width="0.5" style="44" customWidth="1"/>
    <col min="4" max="11" width="7.3984375" style="44" customWidth="1"/>
    <col min="12" max="23" width="7.19921875" style="44" customWidth="1"/>
    <col min="24" max="16384" width="9" style="44"/>
  </cols>
  <sheetData>
    <row r="1" spans="1:23" ht="18.7" customHeight="1" x14ac:dyDescent="0.2">
      <c r="A1" s="513" t="s">
        <v>1143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69" t="s">
        <v>208</v>
      </c>
      <c r="M1" s="569"/>
      <c r="N1" s="569"/>
      <c r="O1" s="569"/>
      <c r="P1" s="569"/>
      <c r="Q1" s="569"/>
      <c r="R1" s="569"/>
      <c r="S1" s="569"/>
      <c r="T1" s="569"/>
      <c r="U1" s="569"/>
      <c r="V1" s="569"/>
      <c r="W1" s="569"/>
    </row>
    <row r="2" spans="1:23" ht="18.7" customHeight="1" x14ac:dyDescent="0.2">
      <c r="W2" s="57" t="s">
        <v>1118</v>
      </c>
    </row>
    <row r="3" spans="1:23" ht="20.25" customHeight="1" x14ac:dyDescent="0.2">
      <c r="A3" s="515" t="s">
        <v>177</v>
      </c>
      <c r="B3" s="516"/>
      <c r="C3" s="516"/>
      <c r="D3" s="574" t="s">
        <v>943</v>
      </c>
      <c r="E3" s="574"/>
      <c r="F3" s="574"/>
      <c r="G3" s="574"/>
      <c r="H3" s="574"/>
      <c r="I3" s="574"/>
      <c r="J3" s="574"/>
      <c r="K3" s="575"/>
      <c r="L3" s="583" t="s">
        <v>771</v>
      </c>
      <c r="M3" s="583"/>
      <c r="N3" s="583"/>
      <c r="O3" s="583"/>
      <c r="P3" s="583"/>
      <c r="Q3" s="583"/>
      <c r="R3" s="583"/>
      <c r="S3" s="583"/>
      <c r="T3" s="583"/>
      <c r="U3" s="583"/>
      <c r="V3" s="583"/>
      <c r="W3" s="583"/>
    </row>
    <row r="4" spans="1:23" ht="20.25" customHeight="1" x14ac:dyDescent="0.2">
      <c r="A4" s="517"/>
      <c r="B4" s="518"/>
      <c r="C4" s="518"/>
      <c r="D4" s="70" t="s">
        <v>1144</v>
      </c>
      <c r="E4" s="572" t="s">
        <v>942</v>
      </c>
      <c r="F4" s="572"/>
      <c r="G4" s="572"/>
      <c r="H4" s="572"/>
      <c r="I4" s="572"/>
      <c r="J4" s="572"/>
      <c r="K4" s="573"/>
      <c r="L4" s="584" t="s">
        <v>772</v>
      </c>
      <c r="M4" s="584"/>
      <c r="N4" s="584"/>
      <c r="O4" s="584"/>
      <c r="P4" s="584"/>
      <c r="Q4" s="584"/>
      <c r="R4" s="584"/>
      <c r="S4" s="584"/>
      <c r="T4" s="584"/>
      <c r="U4" s="584"/>
      <c r="V4" s="166"/>
      <c r="W4" s="167"/>
    </row>
    <row r="5" spans="1:23" ht="20.25" customHeight="1" x14ac:dyDescent="0.2">
      <c r="A5" s="517"/>
      <c r="B5" s="518"/>
      <c r="C5" s="518"/>
      <c r="D5" s="576" t="s">
        <v>976</v>
      </c>
      <c r="E5" s="168"/>
      <c r="F5" s="518" t="s">
        <v>941</v>
      </c>
      <c r="G5" s="518"/>
      <c r="H5" s="518"/>
      <c r="I5" s="518"/>
      <c r="J5" s="518"/>
      <c r="K5" s="79"/>
      <c r="L5" s="584" t="s">
        <v>773</v>
      </c>
      <c r="M5" s="584"/>
      <c r="N5" s="584"/>
      <c r="O5" s="584"/>
      <c r="P5" s="584"/>
      <c r="Q5" s="584"/>
      <c r="R5" s="584"/>
      <c r="S5" s="584"/>
      <c r="T5" s="584"/>
      <c r="U5" s="584"/>
      <c r="V5" s="571" t="s">
        <v>774</v>
      </c>
      <c r="W5" s="578" t="s">
        <v>775</v>
      </c>
    </row>
    <row r="6" spans="1:23" ht="12.05" customHeight="1" x14ac:dyDescent="0.2">
      <c r="A6" s="517"/>
      <c r="B6" s="518"/>
      <c r="C6" s="518"/>
      <c r="D6" s="576"/>
      <c r="E6" s="571" t="s">
        <v>976</v>
      </c>
      <c r="F6" s="582" t="s">
        <v>776</v>
      </c>
      <c r="G6" s="169"/>
      <c r="H6" s="170"/>
      <c r="I6" s="171"/>
      <c r="J6" s="169"/>
      <c r="K6" s="579" t="s">
        <v>776</v>
      </c>
      <c r="L6" s="172"/>
      <c r="M6" s="170"/>
      <c r="N6" s="71" t="s">
        <v>1145</v>
      </c>
      <c r="O6" s="71" t="s">
        <v>1145</v>
      </c>
      <c r="P6" s="170"/>
      <c r="Q6" s="170"/>
      <c r="R6" s="71" t="s">
        <v>1145</v>
      </c>
      <c r="S6" s="71" t="s">
        <v>1145</v>
      </c>
      <c r="T6" s="171"/>
      <c r="U6" s="169"/>
      <c r="V6" s="571"/>
      <c r="W6" s="578"/>
    </row>
    <row r="7" spans="1:23" ht="103.75" customHeight="1" x14ac:dyDescent="0.2">
      <c r="A7" s="517"/>
      <c r="B7" s="518"/>
      <c r="C7" s="518"/>
      <c r="D7" s="576"/>
      <c r="E7" s="571"/>
      <c r="F7" s="578"/>
      <c r="G7" s="578" t="s">
        <v>777</v>
      </c>
      <c r="H7" s="570" t="s">
        <v>111</v>
      </c>
      <c r="I7" s="570" t="s">
        <v>112</v>
      </c>
      <c r="J7" s="570" t="s">
        <v>113</v>
      </c>
      <c r="K7" s="571"/>
      <c r="L7" s="580" t="s">
        <v>114</v>
      </c>
      <c r="M7" s="570" t="s">
        <v>62</v>
      </c>
      <c r="N7" s="570" t="s">
        <v>115</v>
      </c>
      <c r="O7" s="570" t="s">
        <v>63</v>
      </c>
      <c r="P7" s="570" t="s">
        <v>116</v>
      </c>
      <c r="Q7" s="570" t="s">
        <v>117</v>
      </c>
      <c r="R7" s="570" t="s">
        <v>118</v>
      </c>
      <c r="S7" s="570" t="s">
        <v>119</v>
      </c>
      <c r="T7" s="577" t="s">
        <v>120</v>
      </c>
      <c r="U7" s="577" t="s">
        <v>121</v>
      </c>
      <c r="V7" s="571"/>
      <c r="W7" s="578"/>
    </row>
    <row r="8" spans="1:23" ht="14.3" customHeight="1" x14ac:dyDescent="0.2">
      <c r="A8" s="517"/>
      <c r="B8" s="518"/>
      <c r="C8" s="518"/>
      <c r="D8" s="259"/>
      <c r="E8" s="174"/>
      <c r="F8" s="173"/>
      <c r="G8" s="578"/>
      <c r="H8" s="571"/>
      <c r="I8" s="571"/>
      <c r="J8" s="571"/>
      <c r="K8" s="175"/>
      <c r="L8" s="581"/>
      <c r="M8" s="571"/>
      <c r="N8" s="571"/>
      <c r="O8" s="571"/>
      <c r="P8" s="571"/>
      <c r="Q8" s="571"/>
      <c r="R8" s="571"/>
      <c r="S8" s="571"/>
      <c r="T8" s="578"/>
      <c r="U8" s="578"/>
      <c r="V8" s="176"/>
      <c r="W8" s="177"/>
    </row>
    <row r="9" spans="1:23" ht="12.05" customHeight="1" x14ac:dyDescent="0.2">
      <c r="A9" s="517"/>
      <c r="B9" s="518"/>
      <c r="C9" s="518"/>
      <c r="D9" s="260"/>
      <c r="E9" s="178"/>
      <c r="F9" s="103"/>
      <c r="G9" s="179"/>
      <c r="H9" s="180"/>
      <c r="I9" s="181"/>
      <c r="J9" s="179"/>
      <c r="K9" s="104"/>
      <c r="L9" s="182"/>
      <c r="M9" s="180"/>
      <c r="N9" s="180"/>
      <c r="O9" s="180"/>
      <c r="P9" s="180"/>
      <c r="Q9" s="180"/>
      <c r="R9" s="181"/>
      <c r="S9" s="180"/>
      <c r="T9" s="181"/>
      <c r="U9" s="179"/>
      <c r="V9" s="104"/>
      <c r="W9" s="103"/>
    </row>
    <row r="10" spans="1:23" ht="18" customHeight="1" x14ac:dyDescent="0.2">
      <c r="B10" s="72" t="s">
        <v>816</v>
      </c>
      <c r="D10" s="261">
        <v>151163</v>
      </c>
      <c r="E10" s="46">
        <f>F10+K10</f>
        <v>99957</v>
      </c>
      <c r="F10" s="73">
        <f>SUM(G10:J10)</f>
        <v>86036</v>
      </c>
      <c r="G10" s="73">
        <v>29004</v>
      </c>
      <c r="H10" s="73">
        <v>43288</v>
      </c>
      <c r="I10" s="73">
        <v>2279</v>
      </c>
      <c r="J10" s="73">
        <v>11465</v>
      </c>
      <c r="K10" s="46">
        <f>SUM(L10:U10)</f>
        <v>13921</v>
      </c>
      <c r="L10" s="73">
        <v>617</v>
      </c>
      <c r="M10" s="73">
        <v>2044</v>
      </c>
      <c r="N10" s="73">
        <v>2363</v>
      </c>
      <c r="O10" s="73">
        <v>3797</v>
      </c>
      <c r="P10" s="73">
        <v>336</v>
      </c>
      <c r="Q10" s="73">
        <v>1296</v>
      </c>
      <c r="R10" s="73">
        <v>263</v>
      </c>
      <c r="S10" s="73">
        <v>787</v>
      </c>
      <c r="T10" s="73">
        <v>806</v>
      </c>
      <c r="U10" s="73">
        <v>1612</v>
      </c>
      <c r="V10" s="73">
        <v>1241</v>
      </c>
      <c r="W10" s="73">
        <v>49573</v>
      </c>
    </row>
    <row r="11" spans="1:23" ht="18" customHeight="1" x14ac:dyDescent="0.2">
      <c r="B11" s="42" t="s">
        <v>817</v>
      </c>
      <c r="D11" s="262">
        <v>364748</v>
      </c>
      <c r="E11" s="46">
        <f>F11+K11</f>
        <v>310721</v>
      </c>
      <c r="F11" s="46">
        <f>SUM(G11:J11)</f>
        <v>249360</v>
      </c>
      <c r="G11" s="46">
        <v>58008</v>
      </c>
      <c r="H11" s="46">
        <v>158991</v>
      </c>
      <c r="I11" s="46">
        <v>5248</v>
      </c>
      <c r="J11" s="46">
        <v>27113</v>
      </c>
      <c r="K11" s="46">
        <f>SUM(L11:U11)</f>
        <v>61361</v>
      </c>
      <c r="L11" s="46">
        <v>2468</v>
      </c>
      <c r="M11" s="46">
        <v>6132</v>
      </c>
      <c r="N11" s="46">
        <v>13937</v>
      </c>
      <c r="O11" s="46">
        <v>17702</v>
      </c>
      <c r="P11" s="46">
        <v>1105</v>
      </c>
      <c r="Q11" s="46">
        <v>6156</v>
      </c>
      <c r="R11" s="46">
        <v>1405</v>
      </c>
      <c r="S11" s="46">
        <v>5306</v>
      </c>
      <c r="T11" s="46">
        <v>1677</v>
      </c>
      <c r="U11" s="46">
        <v>5473</v>
      </c>
      <c r="V11" s="46">
        <v>3274</v>
      </c>
      <c r="W11" s="46">
        <v>49573</v>
      </c>
    </row>
    <row r="12" spans="1:23" ht="18" customHeight="1" x14ac:dyDescent="0.2">
      <c r="B12" s="74" t="s">
        <v>1230</v>
      </c>
      <c r="D12" s="262">
        <f>E12+V12+W12</f>
        <v>13307</v>
      </c>
      <c r="E12" s="46">
        <f t="shared" ref="E12:E21" si="0">F12+K12</f>
        <v>13244</v>
      </c>
      <c r="F12" s="46">
        <f t="shared" ref="F12:F21" si="1">SUM(G12:J12)</f>
        <v>11506</v>
      </c>
      <c r="G12" s="46">
        <v>0</v>
      </c>
      <c r="H12" s="46">
        <v>10897</v>
      </c>
      <c r="I12" s="46">
        <v>33</v>
      </c>
      <c r="J12" s="46">
        <v>576</v>
      </c>
      <c r="K12" s="46">
        <f>SUM(L12:U12)</f>
        <v>1738</v>
      </c>
      <c r="L12" s="46">
        <v>0</v>
      </c>
      <c r="M12" s="46">
        <v>0</v>
      </c>
      <c r="N12" s="46">
        <v>493</v>
      </c>
      <c r="O12" s="46">
        <v>414</v>
      </c>
      <c r="P12" s="46">
        <v>10</v>
      </c>
      <c r="Q12" s="46">
        <v>279</v>
      </c>
      <c r="R12" s="46">
        <v>55</v>
      </c>
      <c r="S12" s="46">
        <v>333</v>
      </c>
      <c r="T12" s="46">
        <v>0</v>
      </c>
      <c r="U12" s="46">
        <v>154</v>
      </c>
      <c r="V12" s="46">
        <v>63</v>
      </c>
      <c r="W12" s="46">
        <v>0</v>
      </c>
    </row>
    <row r="13" spans="1:23" ht="18" customHeight="1" x14ac:dyDescent="0.2">
      <c r="B13" s="74" t="s">
        <v>1231</v>
      </c>
      <c r="D13" s="262">
        <f t="shared" ref="D13:D21" si="2">E13+V13+W13</f>
        <v>54285</v>
      </c>
      <c r="E13" s="46">
        <f t="shared" si="0"/>
        <v>53966</v>
      </c>
      <c r="F13" s="46">
        <f>SUM(G13:J13)</f>
        <v>44077</v>
      </c>
      <c r="G13" s="46">
        <v>0</v>
      </c>
      <c r="H13" s="46">
        <v>42276</v>
      </c>
      <c r="I13" s="46">
        <v>84</v>
      </c>
      <c r="J13" s="46">
        <v>1717</v>
      </c>
      <c r="K13" s="46">
        <f t="shared" ref="K13:K21" si="3">SUM(L13:U13)</f>
        <v>9889</v>
      </c>
      <c r="L13" s="46">
        <v>0</v>
      </c>
      <c r="M13" s="46">
        <v>0</v>
      </c>
      <c r="N13" s="46">
        <v>2992</v>
      </c>
      <c r="O13" s="46">
        <v>2095</v>
      </c>
      <c r="P13" s="46">
        <v>45</v>
      </c>
      <c r="Q13" s="46">
        <v>1424</v>
      </c>
      <c r="R13" s="46">
        <v>407</v>
      </c>
      <c r="S13" s="46">
        <v>2296</v>
      </c>
      <c r="T13" s="46">
        <v>0</v>
      </c>
      <c r="U13" s="46">
        <v>630</v>
      </c>
      <c r="V13" s="46">
        <v>319</v>
      </c>
      <c r="W13" s="46">
        <v>0</v>
      </c>
    </row>
    <row r="14" spans="1:23" ht="18" customHeight="1" x14ac:dyDescent="0.2">
      <c r="B14" s="74" t="s">
        <v>1232</v>
      </c>
      <c r="D14" s="262">
        <f t="shared" si="2"/>
        <v>23859</v>
      </c>
      <c r="E14" s="46">
        <f t="shared" si="0"/>
        <v>23754</v>
      </c>
      <c r="F14" s="46">
        <f t="shared" si="1"/>
        <v>20326</v>
      </c>
      <c r="G14" s="46">
        <v>0</v>
      </c>
      <c r="H14" s="46">
        <v>18660</v>
      </c>
      <c r="I14" s="46">
        <v>143</v>
      </c>
      <c r="J14" s="46">
        <v>1523</v>
      </c>
      <c r="K14" s="46">
        <f t="shared" si="3"/>
        <v>3428</v>
      </c>
      <c r="L14" s="46">
        <v>0</v>
      </c>
      <c r="M14" s="46">
        <v>0</v>
      </c>
      <c r="N14" s="46">
        <v>1008</v>
      </c>
      <c r="O14" s="46">
        <v>900</v>
      </c>
      <c r="P14" s="46">
        <v>23</v>
      </c>
      <c r="Q14" s="46">
        <v>556</v>
      </c>
      <c r="R14" s="46">
        <v>66</v>
      </c>
      <c r="S14" s="46">
        <v>543</v>
      </c>
      <c r="T14" s="46">
        <v>1</v>
      </c>
      <c r="U14" s="46">
        <v>331</v>
      </c>
      <c r="V14" s="46">
        <v>105</v>
      </c>
      <c r="W14" s="46">
        <v>0</v>
      </c>
    </row>
    <row r="15" spans="1:23" ht="18" customHeight="1" x14ac:dyDescent="0.2">
      <c r="B15" s="74" t="s">
        <v>1233</v>
      </c>
      <c r="D15" s="262">
        <f t="shared" si="2"/>
        <v>98230</v>
      </c>
      <c r="E15" s="46">
        <f t="shared" si="0"/>
        <v>97716</v>
      </c>
      <c r="F15" s="46">
        <f t="shared" si="1"/>
        <v>78566</v>
      </c>
      <c r="G15" s="46">
        <v>0</v>
      </c>
      <c r="H15" s="46">
        <v>73689</v>
      </c>
      <c r="I15" s="46">
        <v>391</v>
      </c>
      <c r="J15" s="46">
        <v>4486</v>
      </c>
      <c r="K15" s="46">
        <f t="shared" si="3"/>
        <v>19150</v>
      </c>
      <c r="L15" s="46">
        <v>0</v>
      </c>
      <c r="M15" s="46">
        <v>0</v>
      </c>
      <c r="N15" s="46">
        <v>6151</v>
      </c>
      <c r="O15" s="46">
        <v>4572</v>
      </c>
      <c r="P15" s="46">
        <v>101</v>
      </c>
      <c r="Q15" s="46">
        <v>2781</v>
      </c>
      <c r="R15" s="46">
        <v>476</v>
      </c>
      <c r="S15" s="46">
        <v>3738</v>
      </c>
      <c r="T15" s="46">
        <v>5</v>
      </c>
      <c r="U15" s="46">
        <v>1326</v>
      </c>
      <c r="V15" s="46">
        <v>514</v>
      </c>
      <c r="W15" s="46">
        <v>0</v>
      </c>
    </row>
    <row r="16" spans="1:23" ht="18" customHeight="1" x14ac:dyDescent="0.2">
      <c r="B16" s="74" t="s">
        <v>1234</v>
      </c>
      <c r="D16" s="262">
        <f t="shared" si="2"/>
        <v>28903</v>
      </c>
      <c r="E16" s="46">
        <f t="shared" si="0"/>
        <v>28773</v>
      </c>
      <c r="F16" s="46">
        <f t="shared" si="1"/>
        <v>24426</v>
      </c>
      <c r="G16" s="46">
        <v>0</v>
      </c>
      <c r="H16" s="46">
        <v>22036</v>
      </c>
      <c r="I16" s="46">
        <v>253</v>
      </c>
      <c r="J16" s="46">
        <v>2137</v>
      </c>
      <c r="K16" s="46">
        <f t="shared" si="3"/>
        <v>4347</v>
      </c>
      <c r="L16" s="46">
        <v>0</v>
      </c>
      <c r="M16" s="46">
        <v>0</v>
      </c>
      <c r="N16" s="46">
        <v>1255</v>
      </c>
      <c r="O16" s="46">
        <v>1225</v>
      </c>
      <c r="P16" s="46">
        <v>33</v>
      </c>
      <c r="Q16" s="46">
        <v>694</v>
      </c>
      <c r="R16" s="46">
        <v>69</v>
      </c>
      <c r="S16" s="46">
        <v>619</v>
      </c>
      <c r="T16" s="46">
        <v>2</v>
      </c>
      <c r="U16" s="46">
        <v>450</v>
      </c>
      <c r="V16" s="46">
        <v>130</v>
      </c>
      <c r="W16" s="46">
        <v>0</v>
      </c>
    </row>
    <row r="17" spans="1:23" ht="18" customHeight="1" x14ac:dyDescent="0.2">
      <c r="B17" s="74" t="s">
        <v>1235</v>
      </c>
      <c r="D17" s="262">
        <f t="shared" si="2"/>
        <v>118462</v>
      </c>
      <c r="E17" s="46">
        <f t="shared" si="0"/>
        <v>117839</v>
      </c>
      <c r="F17" s="46">
        <f t="shared" si="1"/>
        <v>93890</v>
      </c>
      <c r="G17" s="46">
        <v>0</v>
      </c>
      <c r="H17" s="46">
        <v>86977</v>
      </c>
      <c r="I17" s="46">
        <v>704</v>
      </c>
      <c r="J17" s="46">
        <v>6209</v>
      </c>
      <c r="K17" s="46">
        <f t="shared" si="3"/>
        <v>23949</v>
      </c>
      <c r="L17" s="46">
        <v>0</v>
      </c>
      <c r="M17" s="46">
        <v>0</v>
      </c>
      <c r="N17" s="46">
        <v>7664</v>
      </c>
      <c r="O17" s="46">
        <v>6180</v>
      </c>
      <c r="P17" s="46">
        <v>140</v>
      </c>
      <c r="Q17" s="46">
        <v>3452</v>
      </c>
      <c r="R17" s="46">
        <v>496</v>
      </c>
      <c r="S17" s="46">
        <v>4245</v>
      </c>
      <c r="T17" s="46">
        <v>8</v>
      </c>
      <c r="U17" s="46">
        <v>1764</v>
      </c>
      <c r="V17" s="46">
        <v>623</v>
      </c>
      <c r="W17" s="46">
        <v>0</v>
      </c>
    </row>
    <row r="18" spans="1:23" ht="18" customHeight="1" x14ac:dyDescent="0.2">
      <c r="B18" s="74" t="s">
        <v>1236</v>
      </c>
      <c r="D18" s="262">
        <f>E18+V18+W18</f>
        <v>34123</v>
      </c>
      <c r="E18" s="46">
        <f>F18+K18</f>
        <v>33934</v>
      </c>
      <c r="F18" s="46">
        <f>SUM(G18:J18)</f>
        <v>28564</v>
      </c>
      <c r="G18" s="46">
        <v>2</v>
      </c>
      <c r="H18" s="46">
        <v>25343</v>
      </c>
      <c r="I18" s="46">
        <v>367</v>
      </c>
      <c r="J18" s="46">
        <v>2852</v>
      </c>
      <c r="K18" s="46">
        <f t="shared" si="3"/>
        <v>5370</v>
      </c>
      <c r="L18" s="46">
        <v>0</v>
      </c>
      <c r="M18" s="46">
        <v>0</v>
      </c>
      <c r="N18" s="46">
        <v>1528</v>
      </c>
      <c r="O18" s="46">
        <v>1614</v>
      </c>
      <c r="P18" s="46">
        <v>55</v>
      </c>
      <c r="Q18" s="46">
        <v>822</v>
      </c>
      <c r="R18" s="46">
        <v>74</v>
      </c>
      <c r="S18" s="46">
        <v>679</v>
      </c>
      <c r="T18" s="46">
        <v>8</v>
      </c>
      <c r="U18" s="46">
        <v>590</v>
      </c>
      <c r="V18" s="46">
        <v>161</v>
      </c>
      <c r="W18" s="46">
        <v>28</v>
      </c>
    </row>
    <row r="19" spans="1:23" ht="18" customHeight="1" x14ac:dyDescent="0.2">
      <c r="B19" s="74" t="s">
        <v>1237</v>
      </c>
      <c r="D19" s="262">
        <f t="shared" si="2"/>
        <v>138302</v>
      </c>
      <c r="E19" s="46">
        <f>F19+K19</f>
        <v>137521</v>
      </c>
      <c r="F19" s="46">
        <f t="shared" si="1"/>
        <v>108451</v>
      </c>
      <c r="G19" s="46">
        <v>4</v>
      </c>
      <c r="H19" s="46">
        <v>99403</v>
      </c>
      <c r="I19" s="46">
        <v>989</v>
      </c>
      <c r="J19" s="46">
        <v>8055</v>
      </c>
      <c r="K19" s="46">
        <f t="shared" si="3"/>
        <v>29070</v>
      </c>
      <c r="L19" s="46">
        <v>0</v>
      </c>
      <c r="M19" s="46">
        <v>0</v>
      </c>
      <c r="N19" s="46">
        <v>9289</v>
      </c>
      <c r="O19" s="46">
        <v>8059</v>
      </c>
      <c r="P19" s="46">
        <v>214</v>
      </c>
      <c r="Q19" s="46">
        <v>4051</v>
      </c>
      <c r="R19" s="46">
        <v>522</v>
      </c>
      <c r="S19" s="46">
        <v>4648</v>
      </c>
      <c r="T19" s="46">
        <v>24</v>
      </c>
      <c r="U19" s="46">
        <v>2263</v>
      </c>
      <c r="V19" s="46">
        <v>753</v>
      </c>
      <c r="W19" s="46">
        <v>28</v>
      </c>
    </row>
    <row r="20" spans="1:23" ht="18" customHeight="1" x14ac:dyDescent="0.2">
      <c r="B20" s="74" t="s">
        <v>1238</v>
      </c>
      <c r="D20" s="262">
        <f t="shared" si="2"/>
        <v>37835</v>
      </c>
      <c r="E20" s="46">
        <f>F20+K20</f>
        <v>37168</v>
      </c>
      <c r="F20" s="46">
        <f t="shared" ref="F20" si="4">SUM(G20:J20)</f>
        <v>31083</v>
      </c>
      <c r="G20" s="46">
        <v>15</v>
      </c>
      <c r="H20" s="46">
        <v>27268</v>
      </c>
      <c r="I20" s="46">
        <v>449</v>
      </c>
      <c r="J20" s="46">
        <v>3351</v>
      </c>
      <c r="K20" s="46">
        <f t="shared" si="3"/>
        <v>6085</v>
      </c>
      <c r="L20" s="46">
        <v>1</v>
      </c>
      <c r="M20" s="46">
        <v>0</v>
      </c>
      <c r="N20" s="46">
        <v>1692</v>
      </c>
      <c r="O20" s="46">
        <v>1908</v>
      </c>
      <c r="P20" s="46">
        <v>75</v>
      </c>
      <c r="Q20" s="46">
        <v>916</v>
      </c>
      <c r="R20" s="46">
        <v>79</v>
      </c>
      <c r="S20" s="46">
        <v>702</v>
      </c>
      <c r="T20" s="46">
        <v>17</v>
      </c>
      <c r="U20" s="46">
        <v>695</v>
      </c>
      <c r="V20" s="46">
        <v>185</v>
      </c>
      <c r="W20" s="46">
        <v>482</v>
      </c>
    </row>
    <row r="21" spans="1:23" ht="18" customHeight="1" x14ac:dyDescent="0.2">
      <c r="A21" s="47"/>
      <c r="B21" s="75" t="s">
        <v>1239</v>
      </c>
      <c r="C21" s="47"/>
      <c r="D21" s="263">
        <f t="shared" si="2"/>
        <v>150878</v>
      </c>
      <c r="E21" s="49">
        <f t="shared" si="0"/>
        <v>149566</v>
      </c>
      <c r="F21" s="49">
        <f t="shared" si="1"/>
        <v>117082</v>
      </c>
      <c r="G21" s="49">
        <v>30</v>
      </c>
      <c r="H21" s="49">
        <v>106509</v>
      </c>
      <c r="I21" s="49">
        <v>1210</v>
      </c>
      <c r="J21" s="49">
        <v>9333</v>
      </c>
      <c r="K21" s="49">
        <f t="shared" si="3"/>
        <v>32484</v>
      </c>
      <c r="L21" s="49">
        <v>4</v>
      </c>
      <c r="M21" s="49">
        <v>0</v>
      </c>
      <c r="N21" s="49">
        <v>10253</v>
      </c>
      <c r="O21" s="49">
        <v>9464</v>
      </c>
      <c r="P21" s="49">
        <v>285</v>
      </c>
      <c r="Q21" s="49">
        <v>4478</v>
      </c>
      <c r="R21" s="49">
        <v>544</v>
      </c>
      <c r="S21" s="49">
        <v>4794</v>
      </c>
      <c r="T21" s="49">
        <v>43</v>
      </c>
      <c r="U21" s="49">
        <v>2619</v>
      </c>
      <c r="V21" s="49">
        <v>830</v>
      </c>
      <c r="W21" s="49">
        <v>482</v>
      </c>
    </row>
    <row r="22" spans="1:23" ht="12.75" customHeight="1" x14ac:dyDescent="0.2">
      <c r="A22" s="44" t="s">
        <v>263</v>
      </c>
    </row>
    <row r="23" spans="1:23" ht="12.75" customHeight="1" x14ac:dyDescent="0.2">
      <c r="B23" s="44" t="s">
        <v>1228</v>
      </c>
    </row>
    <row r="24" spans="1:23" ht="12.75" customHeight="1" x14ac:dyDescent="0.2">
      <c r="B24" s="44" t="s">
        <v>1229</v>
      </c>
    </row>
  </sheetData>
  <mergeCells count="29">
    <mergeCell ref="A1:K1"/>
    <mergeCell ref="L1:W1"/>
    <mergeCell ref="L7:L8"/>
    <mergeCell ref="P7:P8"/>
    <mergeCell ref="Q7:Q8"/>
    <mergeCell ref="R7:R8"/>
    <mergeCell ref="H7:H8"/>
    <mergeCell ref="F6:F7"/>
    <mergeCell ref="L3:W3"/>
    <mergeCell ref="L4:U4"/>
    <mergeCell ref="L5:U5"/>
    <mergeCell ref="V5:V7"/>
    <mergeCell ref="W5:W7"/>
    <mergeCell ref="M7:M8"/>
    <mergeCell ref="O7:O8"/>
    <mergeCell ref="N7:N8"/>
    <mergeCell ref="S7:S8"/>
    <mergeCell ref="T7:T8"/>
    <mergeCell ref="U7:U8"/>
    <mergeCell ref="G7:G8"/>
    <mergeCell ref="K6:K7"/>
    <mergeCell ref="A3:C9"/>
    <mergeCell ref="F5:J5"/>
    <mergeCell ref="I7:I8"/>
    <mergeCell ref="J7:J8"/>
    <mergeCell ref="E4:K4"/>
    <mergeCell ref="D3:K3"/>
    <mergeCell ref="D5:D7"/>
    <mergeCell ref="E6:E7"/>
  </mergeCells>
  <phoneticPr fontId="3"/>
  <pageMargins left="0.78740157480314965" right="0.78740157480314965" top="0.86614173228346458" bottom="0.6692913385826772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activeCell="Q9" sqref="Q9"/>
    </sheetView>
  </sheetViews>
  <sheetFormatPr defaultColWidth="9" defaultRowHeight="12.2" x14ac:dyDescent="0.2"/>
  <cols>
    <col min="1" max="1" width="0.5" style="44" customWidth="1"/>
    <col min="2" max="2" width="23.09765625" style="44" customWidth="1"/>
    <col min="3" max="3" width="0.5" style="44" customWidth="1"/>
    <col min="4" max="13" width="10.5" style="44" customWidth="1"/>
    <col min="14" max="16384" width="9" style="44"/>
  </cols>
  <sheetData>
    <row r="1" spans="1:13" ht="18.850000000000001" x14ac:dyDescent="0.2">
      <c r="A1" s="513" t="s">
        <v>1146</v>
      </c>
      <c r="B1" s="513"/>
      <c r="C1" s="513"/>
      <c r="D1" s="513"/>
      <c r="E1" s="513"/>
      <c r="F1" s="513"/>
      <c r="G1" s="513"/>
      <c r="H1" s="513"/>
      <c r="I1" s="513"/>
      <c r="J1" s="569" t="s">
        <v>1092</v>
      </c>
      <c r="K1" s="569"/>
      <c r="L1" s="569"/>
      <c r="M1" s="569"/>
    </row>
    <row r="2" spans="1:13" ht="18.7" customHeight="1" x14ac:dyDescent="0.2">
      <c r="M2" s="57" t="s">
        <v>1118</v>
      </c>
    </row>
    <row r="3" spans="1:13" ht="20.25" customHeight="1" x14ac:dyDescent="0.2">
      <c r="A3" s="583" t="s">
        <v>177</v>
      </c>
      <c r="B3" s="583"/>
      <c r="C3" s="583"/>
      <c r="D3" s="516" t="s">
        <v>785</v>
      </c>
      <c r="E3" s="516"/>
      <c r="F3" s="516"/>
      <c r="G3" s="516"/>
      <c r="H3" s="516"/>
      <c r="I3" s="183"/>
      <c r="J3" s="585" t="s">
        <v>803</v>
      </c>
      <c r="K3" s="586"/>
      <c r="L3" s="586"/>
      <c r="M3" s="586"/>
    </row>
    <row r="4" spans="1:13" ht="32.950000000000003" customHeight="1" x14ac:dyDescent="0.2">
      <c r="A4" s="587"/>
      <c r="B4" s="587"/>
      <c r="C4" s="587"/>
      <c r="D4" s="77" t="s">
        <v>786</v>
      </c>
      <c r="E4" s="136" t="s">
        <v>1150</v>
      </c>
      <c r="F4" s="76" t="s">
        <v>1151</v>
      </c>
      <c r="G4" s="77" t="s">
        <v>1147</v>
      </c>
      <c r="H4" s="77" t="s">
        <v>1148</v>
      </c>
      <c r="I4" s="77" t="s">
        <v>786</v>
      </c>
      <c r="J4" s="184" t="s">
        <v>1150</v>
      </c>
      <c r="K4" s="76" t="s">
        <v>1151</v>
      </c>
      <c r="L4" s="77" t="s">
        <v>1147</v>
      </c>
      <c r="M4" s="78" t="s">
        <v>1149</v>
      </c>
    </row>
    <row r="5" spans="1:13" ht="21.05" customHeight="1" x14ac:dyDescent="0.2">
      <c r="B5" s="264" t="s">
        <v>779</v>
      </c>
      <c r="C5" s="265"/>
      <c r="D5" s="261">
        <f t="shared" ref="D5:M5" si="0">SUM(D6:D11)</f>
        <v>214</v>
      </c>
      <c r="E5" s="266">
        <f>SUM(E6:E11)</f>
        <v>51</v>
      </c>
      <c r="F5" s="266">
        <f t="shared" si="0"/>
        <v>100</v>
      </c>
      <c r="G5" s="266">
        <f t="shared" si="0"/>
        <v>25</v>
      </c>
      <c r="H5" s="266">
        <f t="shared" si="0"/>
        <v>38</v>
      </c>
      <c r="I5" s="266">
        <f t="shared" si="0"/>
        <v>7172</v>
      </c>
      <c r="J5" s="266">
        <f t="shared" si="0"/>
        <v>99</v>
      </c>
      <c r="K5" s="266">
        <f t="shared" si="0"/>
        <v>1404</v>
      </c>
      <c r="L5" s="266">
        <f t="shared" si="0"/>
        <v>1012</v>
      </c>
      <c r="M5" s="266">
        <f t="shared" si="0"/>
        <v>4657</v>
      </c>
    </row>
    <row r="6" spans="1:13" ht="21.05" customHeight="1" x14ac:dyDescent="0.2">
      <c r="B6" s="42" t="s">
        <v>780</v>
      </c>
      <c r="D6" s="45">
        <f t="shared" ref="D6:D11" si="1">SUM(E6:H6)</f>
        <v>5</v>
      </c>
      <c r="E6" s="46">
        <v>0</v>
      </c>
      <c r="F6" s="46">
        <v>4</v>
      </c>
      <c r="G6" s="46">
        <v>0</v>
      </c>
      <c r="H6" s="46">
        <v>1</v>
      </c>
      <c r="I6" s="46">
        <f t="shared" ref="I6:I11" si="2">SUM(J6:M6)</f>
        <v>104</v>
      </c>
      <c r="J6" s="46">
        <v>0</v>
      </c>
      <c r="K6" s="46">
        <v>30</v>
      </c>
      <c r="L6" s="46">
        <v>0</v>
      </c>
      <c r="M6" s="46">
        <v>74</v>
      </c>
    </row>
    <row r="7" spans="1:13" ht="21.05" customHeight="1" x14ac:dyDescent="0.2">
      <c r="B7" s="42" t="s">
        <v>781</v>
      </c>
      <c r="D7" s="45">
        <f t="shared" si="1"/>
        <v>22</v>
      </c>
      <c r="E7" s="46">
        <v>2</v>
      </c>
      <c r="F7" s="46">
        <v>6</v>
      </c>
      <c r="G7" s="46">
        <v>1</v>
      </c>
      <c r="H7" s="46">
        <v>13</v>
      </c>
      <c r="I7" s="46">
        <f t="shared" si="2"/>
        <v>2464</v>
      </c>
      <c r="J7" s="46">
        <v>3</v>
      </c>
      <c r="K7" s="46">
        <v>71</v>
      </c>
      <c r="L7" s="46">
        <v>40</v>
      </c>
      <c r="M7" s="46">
        <v>2350</v>
      </c>
    </row>
    <row r="8" spans="1:13" ht="21.05" customHeight="1" x14ac:dyDescent="0.2">
      <c r="B8" s="42" t="s">
        <v>782</v>
      </c>
      <c r="D8" s="45">
        <f t="shared" si="1"/>
        <v>158</v>
      </c>
      <c r="E8" s="46">
        <v>23</v>
      </c>
      <c r="F8" s="46">
        <v>89</v>
      </c>
      <c r="G8" s="46">
        <v>23</v>
      </c>
      <c r="H8" s="46">
        <v>23</v>
      </c>
      <c r="I8" s="46">
        <f t="shared" si="2"/>
        <v>4379</v>
      </c>
      <c r="J8" s="46">
        <v>70</v>
      </c>
      <c r="K8" s="46">
        <v>1292</v>
      </c>
      <c r="L8" s="46">
        <v>926</v>
      </c>
      <c r="M8" s="46">
        <v>2091</v>
      </c>
    </row>
    <row r="9" spans="1:13" ht="21.05" customHeight="1" x14ac:dyDescent="0.2">
      <c r="B9" s="42" t="s">
        <v>783</v>
      </c>
      <c r="D9" s="45">
        <f t="shared" si="1"/>
        <v>0</v>
      </c>
      <c r="E9" s="46">
        <v>0</v>
      </c>
      <c r="F9" s="46">
        <v>0</v>
      </c>
      <c r="G9" s="46">
        <v>0</v>
      </c>
      <c r="H9" s="46">
        <v>0</v>
      </c>
      <c r="I9" s="46">
        <f t="shared" si="2"/>
        <v>0</v>
      </c>
      <c r="J9" s="46">
        <v>0</v>
      </c>
      <c r="K9" s="46">
        <v>0</v>
      </c>
      <c r="L9" s="46">
        <v>0</v>
      </c>
      <c r="M9" s="46">
        <v>0</v>
      </c>
    </row>
    <row r="10" spans="1:13" ht="21.05" customHeight="1" x14ac:dyDescent="0.2">
      <c r="B10" s="42" t="s">
        <v>784</v>
      </c>
      <c r="D10" s="45">
        <f t="shared" si="1"/>
        <v>2</v>
      </c>
      <c r="E10" s="46">
        <v>0</v>
      </c>
      <c r="F10" s="46">
        <v>1</v>
      </c>
      <c r="G10" s="46">
        <v>0</v>
      </c>
      <c r="H10" s="46">
        <v>1</v>
      </c>
      <c r="I10" s="46">
        <f t="shared" si="2"/>
        <v>153</v>
      </c>
      <c r="J10" s="46">
        <v>0</v>
      </c>
      <c r="K10" s="46">
        <v>11</v>
      </c>
      <c r="L10" s="46">
        <v>0</v>
      </c>
      <c r="M10" s="46">
        <v>142</v>
      </c>
    </row>
    <row r="11" spans="1:13" ht="21.05" customHeight="1" x14ac:dyDescent="0.2">
      <c r="A11" s="47"/>
      <c r="B11" s="134" t="s">
        <v>944</v>
      </c>
      <c r="C11" s="47"/>
      <c r="D11" s="48">
        <f t="shared" si="1"/>
        <v>27</v>
      </c>
      <c r="E11" s="49">
        <v>26</v>
      </c>
      <c r="F11" s="49">
        <v>0</v>
      </c>
      <c r="G11" s="49">
        <v>1</v>
      </c>
      <c r="H11" s="49">
        <v>0</v>
      </c>
      <c r="I11" s="49">
        <f t="shared" si="2"/>
        <v>72</v>
      </c>
      <c r="J11" s="49">
        <v>26</v>
      </c>
      <c r="K11" s="49">
        <v>0</v>
      </c>
      <c r="L11" s="49">
        <v>46</v>
      </c>
      <c r="M11" s="49">
        <v>0</v>
      </c>
    </row>
    <row r="12" spans="1:13" ht="18" customHeight="1" x14ac:dyDescent="0.2">
      <c r="A12" s="44" t="s">
        <v>263</v>
      </c>
    </row>
  </sheetData>
  <mergeCells count="5">
    <mergeCell ref="J3:M3"/>
    <mergeCell ref="D3:H3"/>
    <mergeCell ref="A3:C4"/>
    <mergeCell ref="A1:I1"/>
    <mergeCell ref="J1:M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zoomScaleSheetLayoutView="100" workbookViewId="0">
      <selection activeCell="K9" sqref="K9"/>
    </sheetView>
  </sheetViews>
  <sheetFormatPr defaultColWidth="9" defaultRowHeight="12.2" x14ac:dyDescent="0.2"/>
  <cols>
    <col min="1" max="1" width="10.19921875" style="101" customWidth="1"/>
    <col min="2" max="6" width="8.69921875" style="101" customWidth="1"/>
    <col min="7" max="7" width="9.19921875" style="101" customWidth="1"/>
    <col min="8" max="8" width="8.5" style="101" customWidth="1"/>
    <col min="9" max="9" width="15" style="101" customWidth="1"/>
    <col min="10" max="10" width="9" style="101"/>
    <col min="11" max="11" width="14.5" style="101" customWidth="1"/>
    <col min="12" max="16384" width="9" style="101"/>
  </cols>
  <sheetData>
    <row r="1" spans="1:9" ht="18.850000000000001" x14ac:dyDescent="0.2">
      <c r="A1" s="482" t="s">
        <v>788</v>
      </c>
      <c r="B1" s="483"/>
      <c r="C1" s="483"/>
      <c r="D1" s="483"/>
      <c r="E1" s="483"/>
      <c r="F1" s="483"/>
      <c r="G1" s="483"/>
      <c r="H1" s="483"/>
      <c r="I1" s="483"/>
    </row>
    <row r="2" spans="1:9" ht="3.75" customHeight="1" x14ac:dyDescent="0.2"/>
    <row r="3" spans="1:9" ht="18" customHeight="1" x14ac:dyDescent="0.2">
      <c r="A3" s="484" t="s">
        <v>819</v>
      </c>
      <c r="B3" s="486" t="s">
        <v>820</v>
      </c>
      <c r="C3" s="486" t="s">
        <v>821</v>
      </c>
      <c r="D3" s="486"/>
      <c r="E3" s="486"/>
      <c r="F3" s="488" t="s">
        <v>217</v>
      </c>
      <c r="G3" s="488" t="s">
        <v>432</v>
      </c>
      <c r="H3" s="486" t="s">
        <v>825</v>
      </c>
      <c r="I3" s="489"/>
    </row>
    <row r="4" spans="1:9" ht="19.55" customHeight="1" x14ac:dyDescent="0.2">
      <c r="A4" s="485"/>
      <c r="B4" s="487"/>
      <c r="C4" s="390" t="s">
        <v>822</v>
      </c>
      <c r="D4" s="390" t="s">
        <v>823</v>
      </c>
      <c r="E4" s="390" t="s">
        <v>824</v>
      </c>
      <c r="F4" s="487"/>
      <c r="G4" s="487"/>
      <c r="H4" s="487"/>
      <c r="I4" s="490"/>
    </row>
    <row r="5" spans="1:9" ht="3.75" customHeight="1" x14ac:dyDescent="0.2">
      <c r="A5" s="83"/>
      <c r="B5" s="84"/>
      <c r="C5" s="83"/>
      <c r="D5" s="83"/>
      <c r="E5" s="83"/>
      <c r="F5" s="83"/>
      <c r="G5" s="83"/>
      <c r="H5" s="83"/>
      <c r="I5" s="83"/>
    </row>
    <row r="6" spans="1:9" ht="15.8" customHeight="1" x14ac:dyDescent="0.2">
      <c r="A6" s="113" t="s">
        <v>433</v>
      </c>
      <c r="B6" s="109">
        <v>9900</v>
      </c>
      <c r="C6" s="105">
        <f>D6+E6</f>
        <v>37635</v>
      </c>
      <c r="D6" s="105">
        <v>18325</v>
      </c>
      <c r="E6" s="105">
        <v>19310</v>
      </c>
      <c r="F6" s="36">
        <v>19.690000000000001</v>
      </c>
      <c r="G6" s="105">
        <f>ROUND(C6/F6,0)</f>
        <v>1911</v>
      </c>
      <c r="H6" s="114" t="s">
        <v>61</v>
      </c>
      <c r="I6" s="101" t="s">
        <v>766</v>
      </c>
    </row>
    <row r="7" spans="1:9" ht="15.8" customHeight="1" x14ac:dyDescent="0.2">
      <c r="A7" s="35" t="s">
        <v>713</v>
      </c>
      <c r="B7" s="109">
        <v>13234</v>
      </c>
      <c r="C7" s="105">
        <f t="shared" ref="C7:C36" si="0">D7+E7</f>
        <v>50227</v>
      </c>
      <c r="D7" s="105">
        <v>24647</v>
      </c>
      <c r="E7" s="105">
        <v>25580</v>
      </c>
      <c r="F7" s="36">
        <v>19.690000000000001</v>
      </c>
      <c r="G7" s="105">
        <f t="shared" ref="G7:G36" si="1">ROUND(C7/F7,0)</f>
        <v>2551</v>
      </c>
      <c r="H7" s="115"/>
    </row>
    <row r="8" spans="1:9" ht="15.8" customHeight="1" x14ac:dyDescent="0.2">
      <c r="A8" s="113" t="s">
        <v>914</v>
      </c>
      <c r="B8" s="109">
        <v>14950</v>
      </c>
      <c r="C8" s="105">
        <f t="shared" si="0"/>
        <v>58950</v>
      </c>
      <c r="D8" s="105">
        <v>28422</v>
      </c>
      <c r="E8" s="105">
        <v>30528</v>
      </c>
      <c r="F8" s="36">
        <v>19.690000000000001</v>
      </c>
      <c r="G8" s="105">
        <f t="shared" si="1"/>
        <v>2994</v>
      </c>
      <c r="H8" s="37"/>
    </row>
    <row r="9" spans="1:9" ht="15.8" customHeight="1" x14ac:dyDescent="0.2">
      <c r="A9" s="35" t="s">
        <v>888</v>
      </c>
      <c r="B9" s="109">
        <v>12916</v>
      </c>
      <c r="C9" s="105">
        <f t="shared" si="0"/>
        <v>65163</v>
      </c>
      <c r="D9" s="105">
        <v>30373</v>
      </c>
      <c r="E9" s="105">
        <v>34790</v>
      </c>
      <c r="F9" s="36">
        <v>19.690000000000001</v>
      </c>
      <c r="G9" s="105">
        <f t="shared" si="1"/>
        <v>3309</v>
      </c>
      <c r="H9" s="116" t="s">
        <v>826</v>
      </c>
      <c r="I9" s="101" t="s">
        <v>715</v>
      </c>
    </row>
    <row r="10" spans="1:9" ht="15.8" customHeight="1" x14ac:dyDescent="0.2">
      <c r="A10" s="35" t="s">
        <v>714</v>
      </c>
      <c r="B10" s="109">
        <v>15559</v>
      </c>
      <c r="C10" s="105">
        <f t="shared" si="0"/>
        <v>82371</v>
      </c>
      <c r="D10" s="105">
        <v>37070</v>
      </c>
      <c r="E10" s="105">
        <v>45301</v>
      </c>
      <c r="F10" s="36">
        <v>19.690000000000001</v>
      </c>
      <c r="G10" s="105">
        <f t="shared" si="1"/>
        <v>4183</v>
      </c>
      <c r="H10" s="37" t="s">
        <v>827</v>
      </c>
      <c r="I10" s="101" t="s">
        <v>834</v>
      </c>
    </row>
    <row r="11" spans="1:9" ht="15.8" customHeight="1" x14ac:dyDescent="0.2">
      <c r="A11" s="113" t="s">
        <v>889</v>
      </c>
      <c r="B11" s="109">
        <v>18312</v>
      </c>
      <c r="C11" s="105">
        <f t="shared" si="0"/>
        <v>98555</v>
      </c>
      <c r="D11" s="105">
        <v>43862</v>
      </c>
      <c r="E11" s="105">
        <v>54693</v>
      </c>
      <c r="F11" s="36">
        <v>19.690000000000001</v>
      </c>
      <c r="G11" s="105">
        <f t="shared" si="1"/>
        <v>5005</v>
      </c>
      <c r="H11" s="37" t="s">
        <v>827</v>
      </c>
      <c r="I11" s="101" t="s">
        <v>835</v>
      </c>
    </row>
    <row r="12" spans="1:9" ht="15.8" customHeight="1" x14ac:dyDescent="0.2">
      <c r="A12" s="35" t="s">
        <v>890</v>
      </c>
      <c r="B12" s="109">
        <v>26010</v>
      </c>
      <c r="C12" s="105">
        <f t="shared" si="0"/>
        <v>142579</v>
      </c>
      <c r="D12" s="105">
        <v>65103</v>
      </c>
      <c r="E12" s="105">
        <v>77476</v>
      </c>
      <c r="F12" s="36">
        <v>105.41</v>
      </c>
      <c r="G12" s="105">
        <f t="shared" si="1"/>
        <v>1353</v>
      </c>
      <c r="H12" s="114" t="s">
        <v>828</v>
      </c>
      <c r="I12" s="101" t="s">
        <v>830</v>
      </c>
    </row>
    <row r="13" spans="1:9" ht="15.8" customHeight="1" x14ac:dyDescent="0.2">
      <c r="A13" s="35" t="s">
        <v>891</v>
      </c>
      <c r="B13" s="109">
        <v>27285</v>
      </c>
      <c r="C13" s="105">
        <f t="shared" si="0"/>
        <v>140735</v>
      </c>
      <c r="D13" s="105">
        <v>66112</v>
      </c>
      <c r="E13" s="105">
        <v>74623</v>
      </c>
      <c r="F13" s="36">
        <v>104.52</v>
      </c>
      <c r="G13" s="105">
        <f t="shared" si="1"/>
        <v>1346</v>
      </c>
      <c r="H13" s="116" t="s">
        <v>826</v>
      </c>
      <c r="I13" s="101" t="s">
        <v>836</v>
      </c>
    </row>
    <row r="14" spans="1:9" ht="15.8" customHeight="1" x14ac:dyDescent="0.2">
      <c r="A14" s="35" t="s">
        <v>892</v>
      </c>
      <c r="B14" s="109">
        <v>28024</v>
      </c>
      <c r="C14" s="105">
        <f t="shared" si="0"/>
        <v>142716</v>
      </c>
      <c r="D14" s="105">
        <v>66493</v>
      </c>
      <c r="E14" s="105">
        <v>76223</v>
      </c>
      <c r="F14" s="36">
        <v>104.52</v>
      </c>
      <c r="G14" s="105">
        <f t="shared" si="1"/>
        <v>1365</v>
      </c>
      <c r="H14" s="37" t="s">
        <v>827</v>
      </c>
      <c r="I14" s="101" t="s">
        <v>837</v>
      </c>
    </row>
    <row r="15" spans="1:9" ht="15.8" customHeight="1" x14ac:dyDescent="0.2">
      <c r="A15" s="35" t="s">
        <v>893</v>
      </c>
      <c r="B15" s="109">
        <v>21660</v>
      </c>
      <c r="C15" s="105">
        <f t="shared" si="0"/>
        <v>105840</v>
      </c>
      <c r="D15" s="105">
        <v>50125</v>
      </c>
      <c r="E15" s="105">
        <v>55715</v>
      </c>
      <c r="F15" s="36">
        <v>104.52</v>
      </c>
      <c r="G15" s="105">
        <f t="shared" si="1"/>
        <v>1013</v>
      </c>
      <c r="H15" s="116" t="s">
        <v>829</v>
      </c>
      <c r="I15" s="101" t="s">
        <v>831</v>
      </c>
    </row>
    <row r="16" spans="1:9" ht="15.8" customHeight="1" x14ac:dyDescent="0.2">
      <c r="A16" s="35" t="s">
        <v>894</v>
      </c>
      <c r="B16" s="109">
        <v>27213</v>
      </c>
      <c r="C16" s="105">
        <f t="shared" si="0"/>
        <v>129355</v>
      </c>
      <c r="D16" s="105">
        <v>62611</v>
      </c>
      <c r="E16" s="105">
        <v>66744</v>
      </c>
      <c r="F16" s="36">
        <v>104.52</v>
      </c>
      <c r="G16" s="105">
        <f t="shared" si="1"/>
        <v>1238</v>
      </c>
      <c r="H16" s="116" t="s">
        <v>826</v>
      </c>
      <c r="I16" s="101" t="s">
        <v>838</v>
      </c>
    </row>
    <row r="17" spans="1:9" ht="15.8" customHeight="1" x14ac:dyDescent="0.2">
      <c r="A17" s="35" t="s">
        <v>895</v>
      </c>
      <c r="B17" s="109">
        <v>29297</v>
      </c>
      <c r="C17" s="105">
        <f t="shared" si="0"/>
        <v>145855</v>
      </c>
      <c r="D17" s="105">
        <v>70813</v>
      </c>
      <c r="E17" s="105">
        <v>75042</v>
      </c>
      <c r="F17" s="36">
        <v>104.52</v>
      </c>
      <c r="G17" s="105">
        <f t="shared" si="1"/>
        <v>1395</v>
      </c>
      <c r="H17" s="37" t="s">
        <v>827</v>
      </c>
      <c r="I17" s="101" t="s">
        <v>839</v>
      </c>
    </row>
    <row r="18" spans="1:9" ht="15.8" customHeight="1" x14ac:dyDescent="0.2">
      <c r="A18" s="35" t="s">
        <v>896</v>
      </c>
      <c r="B18" s="109">
        <v>39481</v>
      </c>
      <c r="C18" s="105">
        <f t="shared" si="0"/>
        <v>202985</v>
      </c>
      <c r="D18" s="105">
        <v>97750</v>
      </c>
      <c r="E18" s="105">
        <v>105235</v>
      </c>
      <c r="F18" s="36">
        <v>247.29</v>
      </c>
      <c r="G18" s="105">
        <f t="shared" si="1"/>
        <v>821</v>
      </c>
      <c r="H18" s="37" t="s">
        <v>827</v>
      </c>
      <c r="I18" s="101" t="s">
        <v>840</v>
      </c>
    </row>
    <row r="19" spans="1:9" ht="15.8" customHeight="1" x14ac:dyDescent="0.2">
      <c r="A19" s="35" t="s">
        <v>897</v>
      </c>
      <c r="B19" s="109">
        <v>45254</v>
      </c>
      <c r="C19" s="105">
        <f t="shared" si="0"/>
        <v>215515</v>
      </c>
      <c r="D19" s="105">
        <v>103650</v>
      </c>
      <c r="E19" s="105">
        <v>111865</v>
      </c>
      <c r="F19" s="36">
        <v>253.26</v>
      </c>
      <c r="G19" s="105">
        <f t="shared" si="1"/>
        <v>851</v>
      </c>
      <c r="H19" s="37" t="s">
        <v>827</v>
      </c>
      <c r="I19" s="101" t="s">
        <v>842</v>
      </c>
    </row>
    <row r="20" spans="1:9" ht="15.8" customHeight="1" x14ac:dyDescent="0.2">
      <c r="A20" s="35" t="s">
        <v>898</v>
      </c>
      <c r="B20" s="109">
        <v>54061</v>
      </c>
      <c r="C20" s="105">
        <f t="shared" si="0"/>
        <v>238672</v>
      </c>
      <c r="D20" s="105">
        <v>115518</v>
      </c>
      <c r="E20" s="105">
        <v>123154</v>
      </c>
      <c r="F20" s="36">
        <v>253.38</v>
      </c>
      <c r="G20" s="105">
        <f t="shared" si="1"/>
        <v>942</v>
      </c>
      <c r="H20" s="37" t="s">
        <v>827</v>
      </c>
      <c r="I20" s="101" t="s">
        <v>853</v>
      </c>
    </row>
    <row r="21" spans="1:9" ht="15.8" customHeight="1" x14ac:dyDescent="0.2">
      <c r="A21" s="35" t="s">
        <v>899</v>
      </c>
      <c r="B21" s="109">
        <v>64117</v>
      </c>
      <c r="C21" s="105">
        <f t="shared" si="0"/>
        <v>258547</v>
      </c>
      <c r="D21" s="105">
        <v>125790</v>
      </c>
      <c r="E21" s="105">
        <v>132757</v>
      </c>
      <c r="F21" s="36">
        <v>253.38</v>
      </c>
      <c r="G21" s="105">
        <f t="shared" si="1"/>
        <v>1020</v>
      </c>
      <c r="H21" s="37" t="s">
        <v>827</v>
      </c>
      <c r="I21" s="101" t="s">
        <v>854</v>
      </c>
    </row>
    <row r="22" spans="1:9" ht="15.8" customHeight="1" x14ac:dyDescent="0.2">
      <c r="A22" s="35" t="s">
        <v>900</v>
      </c>
      <c r="B22" s="109">
        <v>74897</v>
      </c>
      <c r="C22" s="105">
        <f t="shared" si="0"/>
        <v>284585</v>
      </c>
      <c r="D22" s="105">
        <v>139121</v>
      </c>
      <c r="E22" s="105">
        <v>145464</v>
      </c>
      <c r="F22" s="36">
        <v>256.89999999999998</v>
      </c>
      <c r="G22" s="105">
        <f t="shared" si="1"/>
        <v>1108</v>
      </c>
      <c r="H22" s="37" t="s">
        <v>827</v>
      </c>
      <c r="I22" s="101" t="s">
        <v>855</v>
      </c>
    </row>
    <row r="23" spans="1:9" ht="15.8" customHeight="1" x14ac:dyDescent="0.2">
      <c r="A23" s="35" t="s">
        <v>901</v>
      </c>
      <c r="B23" s="109">
        <v>86958</v>
      </c>
      <c r="C23" s="105">
        <f t="shared" si="0"/>
        <v>304273</v>
      </c>
      <c r="D23" s="105">
        <v>149263</v>
      </c>
      <c r="E23" s="105">
        <v>155010</v>
      </c>
      <c r="F23" s="36">
        <v>258.55</v>
      </c>
      <c r="G23" s="105">
        <f t="shared" si="1"/>
        <v>1177</v>
      </c>
      <c r="H23" s="37" t="s">
        <v>827</v>
      </c>
      <c r="I23" s="101" t="s">
        <v>856</v>
      </c>
    </row>
    <row r="24" spans="1:9" ht="15.8" customHeight="1" x14ac:dyDescent="0.2">
      <c r="A24" s="35" t="s">
        <v>902</v>
      </c>
      <c r="B24" s="109">
        <v>93847</v>
      </c>
      <c r="C24" s="105">
        <f t="shared" si="0"/>
        <v>322142</v>
      </c>
      <c r="D24" s="105">
        <v>158389</v>
      </c>
      <c r="E24" s="105">
        <v>163753</v>
      </c>
      <c r="F24" s="36">
        <v>258.89</v>
      </c>
      <c r="G24" s="105">
        <f t="shared" si="1"/>
        <v>1244</v>
      </c>
      <c r="H24" s="37" t="s">
        <v>827</v>
      </c>
      <c r="I24" s="101" t="s">
        <v>857</v>
      </c>
    </row>
    <row r="25" spans="1:9" ht="15.8" customHeight="1" x14ac:dyDescent="0.2">
      <c r="A25" s="113" t="s">
        <v>1036</v>
      </c>
      <c r="B25" s="109">
        <v>103668</v>
      </c>
      <c r="C25" s="105">
        <f t="shared" si="0"/>
        <v>337982</v>
      </c>
      <c r="D25" s="105">
        <v>166959</v>
      </c>
      <c r="E25" s="105">
        <v>171023</v>
      </c>
      <c r="F25" s="36">
        <v>259.99</v>
      </c>
      <c r="G25" s="105">
        <f t="shared" si="1"/>
        <v>1300</v>
      </c>
      <c r="H25" s="37" t="s">
        <v>827</v>
      </c>
      <c r="I25" s="101" t="s">
        <v>858</v>
      </c>
    </row>
    <row r="26" spans="1:9" ht="15.8" customHeight="1" x14ac:dyDescent="0.2">
      <c r="A26" s="35" t="s">
        <v>903</v>
      </c>
      <c r="B26" s="109">
        <v>106987</v>
      </c>
      <c r="C26" s="105">
        <f t="shared" si="0"/>
        <v>342609</v>
      </c>
      <c r="D26" s="105">
        <v>169538</v>
      </c>
      <c r="E26" s="105">
        <v>173071</v>
      </c>
      <c r="F26" s="36">
        <v>259.99</v>
      </c>
      <c r="G26" s="105">
        <f t="shared" si="1"/>
        <v>1318</v>
      </c>
      <c r="H26" s="37" t="s">
        <v>827</v>
      </c>
      <c r="I26" s="101" t="s">
        <v>832</v>
      </c>
    </row>
    <row r="27" spans="1:9" ht="15.8" customHeight="1" x14ac:dyDescent="0.2">
      <c r="A27" s="35" t="s">
        <v>904</v>
      </c>
      <c r="B27" s="109">
        <v>109481</v>
      </c>
      <c r="C27" s="105">
        <f t="shared" si="0"/>
        <v>345920</v>
      </c>
      <c r="D27" s="105">
        <v>171533</v>
      </c>
      <c r="E27" s="105">
        <v>174387</v>
      </c>
      <c r="F27" s="36">
        <v>259.99</v>
      </c>
      <c r="G27" s="105">
        <f t="shared" si="1"/>
        <v>1331</v>
      </c>
      <c r="H27" s="37" t="s">
        <v>827</v>
      </c>
      <c r="I27" s="101" t="s">
        <v>833</v>
      </c>
    </row>
    <row r="28" spans="1:9" ht="15.8" customHeight="1" x14ac:dyDescent="0.2">
      <c r="A28" s="35" t="s">
        <v>905</v>
      </c>
      <c r="B28" s="109">
        <v>111459</v>
      </c>
      <c r="C28" s="105">
        <f t="shared" si="0"/>
        <v>348502</v>
      </c>
      <c r="D28" s="105">
        <v>172932</v>
      </c>
      <c r="E28" s="105">
        <v>175570</v>
      </c>
      <c r="F28" s="36">
        <v>259.99</v>
      </c>
      <c r="G28" s="105">
        <f t="shared" si="1"/>
        <v>1340</v>
      </c>
      <c r="H28" s="37" t="s">
        <v>827</v>
      </c>
      <c r="I28" s="101" t="s">
        <v>833</v>
      </c>
    </row>
    <row r="29" spans="1:9" ht="15.8" customHeight="1" x14ac:dyDescent="0.2">
      <c r="A29" s="35" t="s">
        <v>906</v>
      </c>
      <c r="B29" s="109">
        <v>112881</v>
      </c>
      <c r="C29" s="105">
        <f t="shared" si="0"/>
        <v>350391</v>
      </c>
      <c r="D29" s="105">
        <v>173869</v>
      </c>
      <c r="E29" s="105">
        <v>176522</v>
      </c>
      <c r="F29" s="36">
        <v>260.04000000000002</v>
      </c>
      <c r="G29" s="105">
        <f t="shared" si="1"/>
        <v>1347</v>
      </c>
      <c r="H29" s="37" t="s">
        <v>827</v>
      </c>
      <c r="I29" s="101" t="s">
        <v>833</v>
      </c>
    </row>
    <row r="30" spans="1:9" ht="15.8" customHeight="1" x14ac:dyDescent="0.2">
      <c r="A30" s="35" t="s">
        <v>907</v>
      </c>
      <c r="B30" s="109">
        <v>115075</v>
      </c>
      <c r="C30" s="105">
        <f t="shared" si="0"/>
        <v>352982</v>
      </c>
      <c r="D30" s="105">
        <v>175300</v>
      </c>
      <c r="E30" s="105">
        <v>177682</v>
      </c>
      <c r="F30" s="36">
        <v>260.92</v>
      </c>
      <c r="G30" s="105">
        <f t="shared" si="1"/>
        <v>1353</v>
      </c>
      <c r="H30" s="37" t="s">
        <v>827</v>
      </c>
      <c r="I30" s="101" t="s">
        <v>859</v>
      </c>
    </row>
    <row r="31" spans="1:9" ht="15.8" customHeight="1" x14ac:dyDescent="0.2">
      <c r="A31" s="35" t="s">
        <v>908</v>
      </c>
      <c r="B31" s="109">
        <v>117612</v>
      </c>
      <c r="C31" s="105">
        <f t="shared" si="0"/>
        <v>355965</v>
      </c>
      <c r="D31" s="105">
        <v>176770</v>
      </c>
      <c r="E31" s="105">
        <v>179195</v>
      </c>
      <c r="F31" s="36">
        <v>260.91000000000003</v>
      </c>
      <c r="G31" s="105">
        <f t="shared" si="1"/>
        <v>1364</v>
      </c>
      <c r="H31" s="37" t="s">
        <v>827</v>
      </c>
      <c r="I31" s="101" t="s">
        <v>832</v>
      </c>
    </row>
    <row r="32" spans="1:9" ht="15.8" customHeight="1" x14ac:dyDescent="0.2">
      <c r="A32" s="35" t="s">
        <v>909</v>
      </c>
      <c r="B32" s="109">
        <v>119862</v>
      </c>
      <c r="C32" s="105">
        <f t="shared" si="0"/>
        <v>359411</v>
      </c>
      <c r="D32" s="105">
        <v>178600</v>
      </c>
      <c r="E32" s="105">
        <v>180811</v>
      </c>
      <c r="F32" s="36">
        <v>260.91000000000003</v>
      </c>
      <c r="G32" s="105">
        <f t="shared" si="1"/>
        <v>1378</v>
      </c>
      <c r="H32" s="37" t="s">
        <v>827</v>
      </c>
      <c r="I32" s="101" t="s">
        <v>833</v>
      </c>
    </row>
    <row r="33" spans="1:9" ht="15.8" customHeight="1" x14ac:dyDescent="0.2">
      <c r="A33" s="35" t="s">
        <v>910</v>
      </c>
      <c r="B33" s="109">
        <v>121408</v>
      </c>
      <c r="C33" s="105">
        <f t="shared" si="0"/>
        <v>361376</v>
      </c>
      <c r="D33" s="105">
        <v>179485</v>
      </c>
      <c r="E33" s="105">
        <v>181891</v>
      </c>
      <c r="F33" s="36">
        <v>261</v>
      </c>
      <c r="G33" s="105">
        <f t="shared" si="1"/>
        <v>1385</v>
      </c>
      <c r="H33" s="37" t="s">
        <v>827</v>
      </c>
      <c r="I33" s="101" t="s">
        <v>833</v>
      </c>
    </row>
    <row r="34" spans="1:9" ht="15.8" customHeight="1" x14ac:dyDescent="0.2">
      <c r="A34" s="35" t="s">
        <v>82</v>
      </c>
      <c r="B34" s="109">
        <v>122618</v>
      </c>
      <c r="C34" s="105">
        <f t="shared" si="0"/>
        <v>362234</v>
      </c>
      <c r="D34" s="105">
        <v>179864</v>
      </c>
      <c r="E34" s="105">
        <v>182370</v>
      </c>
      <c r="F34" s="36">
        <v>261.26</v>
      </c>
      <c r="G34" s="105">
        <f t="shared" si="1"/>
        <v>1386</v>
      </c>
      <c r="H34" s="37" t="s">
        <v>827</v>
      </c>
      <c r="I34" s="101" t="s">
        <v>833</v>
      </c>
    </row>
    <row r="35" spans="1:9" ht="15.8" customHeight="1" x14ac:dyDescent="0.2">
      <c r="A35" s="35" t="s">
        <v>911</v>
      </c>
      <c r="B35" s="109">
        <v>124724</v>
      </c>
      <c r="C35" s="105">
        <f t="shared" si="0"/>
        <v>364856</v>
      </c>
      <c r="D35" s="105">
        <v>181294</v>
      </c>
      <c r="E35" s="105">
        <v>183562</v>
      </c>
      <c r="F35" s="36">
        <v>261.26</v>
      </c>
      <c r="G35" s="105">
        <f t="shared" si="1"/>
        <v>1397</v>
      </c>
      <c r="H35" s="37" t="s">
        <v>827</v>
      </c>
      <c r="I35" s="101" t="s">
        <v>860</v>
      </c>
    </row>
    <row r="36" spans="1:9" ht="15.8" customHeight="1" x14ac:dyDescent="0.2">
      <c r="A36" s="35" t="s">
        <v>912</v>
      </c>
      <c r="B36" s="109">
        <v>126609</v>
      </c>
      <c r="C36" s="105">
        <f t="shared" si="0"/>
        <v>366747</v>
      </c>
      <c r="D36" s="105">
        <v>182332</v>
      </c>
      <c r="E36" s="105">
        <v>184415</v>
      </c>
      <c r="F36" s="36">
        <v>261.26</v>
      </c>
      <c r="G36" s="105">
        <f t="shared" si="1"/>
        <v>1404</v>
      </c>
      <c r="H36" s="37" t="s">
        <v>827</v>
      </c>
      <c r="I36" s="101" t="s">
        <v>832</v>
      </c>
    </row>
    <row r="37" spans="1:9" ht="15.8" customHeight="1" x14ac:dyDescent="0.2">
      <c r="A37" s="35" t="s">
        <v>913</v>
      </c>
      <c r="B37" s="109">
        <v>127913</v>
      </c>
      <c r="C37" s="105">
        <f>D37+E37</f>
        <v>367516</v>
      </c>
      <c r="D37" s="105">
        <v>182782</v>
      </c>
      <c r="E37" s="105">
        <v>184734</v>
      </c>
      <c r="F37" s="36">
        <v>261.26</v>
      </c>
      <c r="G37" s="105">
        <f t="shared" ref="G37:G42" si="2">ROUND(C37/F37,0)</f>
        <v>1407</v>
      </c>
      <c r="H37" s="37" t="s">
        <v>827</v>
      </c>
      <c r="I37" s="101" t="s">
        <v>438</v>
      </c>
    </row>
    <row r="38" spans="1:9" ht="15.8" customHeight="1" x14ac:dyDescent="0.2">
      <c r="A38" s="35" t="s">
        <v>219</v>
      </c>
      <c r="B38" s="109">
        <v>129563</v>
      </c>
      <c r="C38" s="105">
        <f t="shared" ref="C38:C40" si="3">SUM(D38:E38)</f>
        <v>368594</v>
      </c>
      <c r="D38" s="105">
        <v>183530</v>
      </c>
      <c r="E38" s="105">
        <v>185064</v>
      </c>
      <c r="F38" s="36">
        <v>261.26</v>
      </c>
      <c r="G38" s="105">
        <f t="shared" si="2"/>
        <v>1411</v>
      </c>
      <c r="H38" s="37" t="s">
        <v>827</v>
      </c>
      <c r="I38" s="101" t="s">
        <v>438</v>
      </c>
    </row>
    <row r="39" spans="1:9" ht="15.8" customHeight="1" x14ac:dyDescent="0.2">
      <c r="A39" s="35" t="s">
        <v>41</v>
      </c>
      <c r="B39" s="109">
        <v>131441</v>
      </c>
      <c r="C39" s="105">
        <f t="shared" si="3"/>
        <v>370430</v>
      </c>
      <c r="D39" s="105">
        <v>184662</v>
      </c>
      <c r="E39" s="105">
        <v>185768</v>
      </c>
      <c r="F39" s="36">
        <v>261.36</v>
      </c>
      <c r="G39" s="105">
        <f t="shared" si="2"/>
        <v>1417</v>
      </c>
      <c r="H39" s="37" t="s">
        <v>827</v>
      </c>
      <c r="I39" s="101" t="s">
        <v>438</v>
      </c>
    </row>
    <row r="40" spans="1:9" ht="15.8" customHeight="1" x14ac:dyDescent="0.2">
      <c r="A40" s="35" t="s">
        <v>818</v>
      </c>
      <c r="B40" s="109">
        <v>133550</v>
      </c>
      <c r="C40" s="105">
        <f t="shared" si="3"/>
        <v>372479</v>
      </c>
      <c r="D40" s="105">
        <v>186116</v>
      </c>
      <c r="E40" s="105">
        <v>186363</v>
      </c>
      <c r="F40" s="36">
        <v>261.36</v>
      </c>
      <c r="G40" s="105">
        <f t="shared" si="2"/>
        <v>1425</v>
      </c>
      <c r="H40" s="37" t="s">
        <v>827</v>
      </c>
      <c r="I40" s="101" t="s">
        <v>572</v>
      </c>
    </row>
    <row r="41" spans="1:9" ht="15.8" customHeight="1" x14ac:dyDescent="0.2">
      <c r="A41" s="35" t="s">
        <v>778</v>
      </c>
      <c r="B41" s="109">
        <v>135484</v>
      </c>
      <c r="C41" s="105">
        <v>374403</v>
      </c>
      <c r="D41" s="105">
        <v>187250</v>
      </c>
      <c r="E41" s="105">
        <v>187153</v>
      </c>
      <c r="F41" s="36">
        <v>261.36</v>
      </c>
      <c r="G41" s="105">
        <f t="shared" si="2"/>
        <v>1433</v>
      </c>
      <c r="H41" s="37" t="s">
        <v>827</v>
      </c>
      <c r="I41" s="101" t="s">
        <v>832</v>
      </c>
    </row>
    <row r="42" spans="1:9" ht="15.8" customHeight="1" x14ac:dyDescent="0.2">
      <c r="A42" s="35" t="s">
        <v>247</v>
      </c>
      <c r="B42" s="109">
        <v>137601</v>
      </c>
      <c r="C42" s="105">
        <v>376752</v>
      </c>
      <c r="D42" s="105">
        <v>188413</v>
      </c>
      <c r="E42" s="105">
        <v>188339</v>
      </c>
      <c r="F42" s="36">
        <v>261.35000000000002</v>
      </c>
      <c r="G42" s="105">
        <f t="shared" si="2"/>
        <v>1442</v>
      </c>
      <c r="H42" s="37" t="s">
        <v>827</v>
      </c>
      <c r="I42" s="101" t="s">
        <v>438</v>
      </c>
    </row>
    <row r="43" spans="1:9" ht="15.8" customHeight="1" x14ac:dyDescent="0.2">
      <c r="A43" s="35" t="s">
        <v>322</v>
      </c>
      <c r="B43" s="109">
        <v>139482</v>
      </c>
      <c r="C43" s="105">
        <v>378879</v>
      </c>
      <c r="D43" s="105">
        <v>189530</v>
      </c>
      <c r="E43" s="105">
        <v>189349</v>
      </c>
      <c r="F43" s="36">
        <v>261.35000000000002</v>
      </c>
      <c r="G43" s="105">
        <f>ROUND(C43/F43,0)</f>
        <v>1450</v>
      </c>
      <c r="H43" s="37" t="s">
        <v>827</v>
      </c>
      <c r="I43" s="101" t="s">
        <v>438</v>
      </c>
    </row>
    <row r="44" spans="1:9" ht="15.8" customHeight="1" x14ac:dyDescent="0.2">
      <c r="A44" s="35" t="s">
        <v>81</v>
      </c>
      <c r="B44" s="109">
        <v>140049</v>
      </c>
      <c r="C44" s="105">
        <v>378142</v>
      </c>
      <c r="D44" s="105">
        <v>189040</v>
      </c>
      <c r="E44" s="105">
        <v>189102</v>
      </c>
      <c r="F44" s="36">
        <v>261.35000000000002</v>
      </c>
      <c r="G44" s="105">
        <f>ROUND(C44/F44,0)</f>
        <v>1447</v>
      </c>
      <c r="H44" s="37" t="s">
        <v>812</v>
      </c>
      <c r="I44" s="101" t="s">
        <v>438</v>
      </c>
    </row>
    <row r="45" spans="1:9" ht="15.8" customHeight="1" x14ac:dyDescent="0.2">
      <c r="A45" s="35" t="s">
        <v>806</v>
      </c>
      <c r="B45" s="109">
        <v>141424</v>
      </c>
      <c r="C45" s="105">
        <v>376665</v>
      </c>
      <c r="D45" s="105">
        <v>188200</v>
      </c>
      <c r="E45" s="105">
        <v>188465</v>
      </c>
      <c r="F45" s="36">
        <v>261.35000000000002</v>
      </c>
      <c r="G45" s="105">
        <v>1441</v>
      </c>
      <c r="H45" s="37" t="s">
        <v>257</v>
      </c>
      <c r="I45" s="117" t="s">
        <v>423</v>
      </c>
    </row>
    <row r="46" spans="1:9" ht="15.8" customHeight="1" x14ac:dyDescent="0.2">
      <c r="A46" s="35" t="s">
        <v>324</v>
      </c>
      <c r="B46" s="109">
        <v>142334</v>
      </c>
      <c r="C46" s="105">
        <v>376421</v>
      </c>
      <c r="D46" s="105">
        <v>188106</v>
      </c>
      <c r="E46" s="105">
        <v>188315</v>
      </c>
      <c r="F46" s="36">
        <v>261.35000000000002</v>
      </c>
      <c r="G46" s="105">
        <f t="shared" ref="G46:G52" si="4">ROUND(C46/F46,0)</f>
        <v>1440</v>
      </c>
      <c r="H46" s="37" t="s">
        <v>257</v>
      </c>
      <c r="I46" s="101" t="s">
        <v>832</v>
      </c>
    </row>
    <row r="47" spans="1:9" ht="15.8" customHeight="1" x14ac:dyDescent="0.2">
      <c r="A47" s="35" t="s">
        <v>1027</v>
      </c>
      <c r="B47" s="109">
        <v>141337</v>
      </c>
      <c r="C47" s="105">
        <v>376191</v>
      </c>
      <c r="D47" s="105">
        <v>188177</v>
      </c>
      <c r="E47" s="105">
        <v>188014</v>
      </c>
      <c r="F47" s="36">
        <v>261.35000000000002</v>
      </c>
      <c r="G47" s="105">
        <f t="shared" si="4"/>
        <v>1439</v>
      </c>
      <c r="H47" s="37" t="s">
        <v>257</v>
      </c>
      <c r="I47" s="101" t="s">
        <v>438</v>
      </c>
    </row>
    <row r="48" spans="1:9" ht="15.8" customHeight="1" x14ac:dyDescent="0.2">
      <c r="A48" s="35" t="s">
        <v>1035</v>
      </c>
      <c r="B48" s="109">
        <v>142294</v>
      </c>
      <c r="C48" s="105">
        <v>375751</v>
      </c>
      <c r="D48" s="105">
        <v>188112</v>
      </c>
      <c r="E48" s="105">
        <v>187639</v>
      </c>
      <c r="F48" s="36">
        <v>261.35000000000002</v>
      </c>
      <c r="G48" s="105">
        <f t="shared" si="4"/>
        <v>1438</v>
      </c>
      <c r="H48" s="37" t="s">
        <v>257</v>
      </c>
      <c r="I48" s="101" t="s">
        <v>438</v>
      </c>
    </row>
    <row r="49" spans="1:9" ht="15.8" customHeight="1" x14ac:dyDescent="0.2">
      <c r="A49" s="35" t="s">
        <v>1039</v>
      </c>
      <c r="B49" s="109">
        <v>143003</v>
      </c>
      <c r="C49" s="105">
        <v>374918</v>
      </c>
      <c r="D49" s="105">
        <v>187820</v>
      </c>
      <c r="E49" s="105">
        <v>187098</v>
      </c>
      <c r="F49" s="36">
        <v>261.86</v>
      </c>
      <c r="G49" s="105">
        <f t="shared" si="4"/>
        <v>1432</v>
      </c>
      <c r="H49" s="37" t="s">
        <v>257</v>
      </c>
      <c r="I49" s="101" t="s">
        <v>438</v>
      </c>
    </row>
    <row r="50" spans="1:9" ht="15.8" customHeight="1" x14ac:dyDescent="0.2">
      <c r="A50" s="35" t="s">
        <v>1040</v>
      </c>
      <c r="B50" s="109">
        <v>144222</v>
      </c>
      <c r="C50" s="105">
        <v>374765</v>
      </c>
      <c r="D50" s="105">
        <v>187801</v>
      </c>
      <c r="E50" s="105">
        <v>186964</v>
      </c>
      <c r="F50" s="36">
        <v>261.86</v>
      </c>
      <c r="G50" s="105">
        <f t="shared" si="4"/>
        <v>1431</v>
      </c>
      <c r="H50" s="37" t="s">
        <v>257</v>
      </c>
      <c r="I50" s="101" t="s">
        <v>1046</v>
      </c>
    </row>
    <row r="51" spans="1:9" ht="15.8" customHeight="1" x14ac:dyDescent="0.2">
      <c r="A51" s="35" t="s">
        <v>1047</v>
      </c>
      <c r="B51" s="109">
        <v>145685</v>
      </c>
      <c r="C51" s="105">
        <v>374381</v>
      </c>
      <c r="D51" s="105">
        <v>187716</v>
      </c>
      <c r="E51" s="105">
        <v>186665</v>
      </c>
      <c r="F51" s="36">
        <v>261.86</v>
      </c>
      <c r="G51" s="105">
        <f t="shared" si="4"/>
        <v>1430</v>
      </c>
      <c r="H51" s="37" t="s">
        <v>257</v>
      </c>
      <c r="I51" s="101" t="s">
        <v>832</v>
      </c>
    </row>
    <row r="52" spans="1:9" ht="15.8" customHeight="1" x14ac:dyDescent="0.2">
      <c r="A52" s="35" t="s">
        <v>1078</v>
      </c>
      <c r="B52" s="109">
        <v>147539</v>
      </c>
      <c r="C52" s="105">
        <v>373811</v>
      </c>
      <c r="D52" s="105">
        <v>187409</v>
      </c>
      <c r="E52" s="105">
        <v>186402</v>
      </c>
      <c r="F52" s="36">
        <v>261.86</v>
      </c>
      <c r="G52" s="105">
        <f t="shared" si="4"/>
        <v>1428</v>
      </c>
      <c r="H52" s="37" t="s">
        <v>257</v>
      </c>
      <c r="I52" s="101" t="s">
        <v>438</v>
      </c>
    </row>
    <row r="53" spans="1:9" ht="15.8" customHeight="1" x14ac:dyDescent="0.2">
      <c r="A53" s="35" t="s">
        <v>1079</v>
      </c>
      <c r="B53" s="109">
        <v>149494</v>
      </c>
      <c r="C53" s="105">
        <v>373592</v>
      </c>
      <c r="D53" s="105">
        <v>187256</v>
      </c>
      <c r="E53" s="105">
        <v>186336</v>
      </c>
      <c r="F53" s="36">
        <v>261.86</v>
      </c>
      <c r="G53" s="105">
        <v>1427</v>
      </c>
      <c r="H53" s="37" t="s">
        <v>257</v>
      </c>
      <c r="I53" s="101" t="s">
        <v>438</v>
      </c>
    </row>
    <row r="54" spans="1:9" ht="15.8" customHeight="1" x14ac:dyDescent="0.2">
      <c r="A54" s="35" t="s">
        <v>1081</v>
      </c>
      <c r="B54" s="109">
        <v>151600</v>
      </c>
      <c r="C54" s="105">
        <v>373606</v>
      </c>
      <c r="D54" s="105">
        <v>187444</v>
      </c>
      <c r="E54" s="105">
        <v>186162</v>
      </c>
      <c r="F54" s="36">
        <v>261.88</v>
      </c>
      <c r="G54" s="105">
        <v>1427</v>
      </c>
      <c r="H54" s="37" t="s">
        <v>257</v>
      </c>
      <c r="I54" s="101" t="s">
        <v>438</v>
      </c>
    </row>
    <row r="55" spans="1:9" ht="15.8" customHeight="1" x14ac:dyDescent="0.2">
      <c r="A55" s="35" t="s">
        <v>1093</v>
      </c>
      <c r="B55" s="109">
        <v>151377</v>
      </c>
      <c r="C55" s="105">
        <v>371920</v>
      </c>
      <c r="D55" s="105">
        <v>186160</v>
      </c>
      <c r="E55" s="105">
        <v>185760</v>
      </c>
      <c r="F55" s="36">
        <v>261.91000000000003</v>
      </c>
      <c r="G55" s="105">
        <v>1420</v>
      </c>
      <c r="H55" s="37" t="s">
        <v>257</v>
      </c>
      <c r="I55" s="101" t="s">
        <v>1083</v>
      </c>
    </row>
    <row r="56" spans="1:9" ht="15.8" customHeight="1" x14ac:dyDescent="0.2">
      <c r="A56" s="35" t="s">
        <v>1097</v>
      </c>
      <c r="B56" s="109">
        <v>152330</v>
      </c>
      <c r="C56" s="105">
        <v>369588</v>
      </c>
      <c r="D56" s="105">
        <v>184894</v>
      </c>
      <c r="E56" s="105">
        <v>184694</v>
      </c>
      <c r="F56" s="36">
        <v>261.91000000000003</v>
      </c>
      <c r="G56" s="105">
        <v>1411</v>
      </c>
      <c r="H56" s="37" t="s">
        <v>1101</v>
      </c>
      <c r="I56" s="101" t="s">
        <v>832</v>
      </c>
    </row>
    <row r="57" spans="1:9" s="435" customFormat="1" ht="15.8" customHeight="1" x14ac:dyDescent="0.2">
      <c r="A57" s="35" t="s">
        <v>1266</v>
      </c>
      <c r="B57" s="109">
        <v>153381</v>
      </c>
      <c r="C57" s="105">
        <v>367217</v>
      </c>
      <c r="D57" s="105">
        <v>183622</v>
      </c>
      <c r="E57" s="105">
        <v>183595</v>
      </c>
      <c r="F57" s="36">
        <v>262</v>
      </c>
      <c r="G57" s="105">
        <v>1402</v>
      </c>
      <c r="H57" s="434" t="s">
        <v>1101</v>
      </c>
      <c r="I57" s="101" t="s">
        <v>438</v>
      </c>
    </row>
    <row r="58" spans="1:9" s="438" customFormat="1" ht="15.8" customHeight="1" x14ac:dyDescent="0.2">
      <c r="A58" s="347" t="s">
        <v>1280</v>
      </c>
      <c r="B58" s="466">
        <v>154739</v>
      </c>
      <c r="C58" s="465">
        <v>365346</v>
      </c>
      <c r="D58" s="465">
        <v>182567</v>
      </c>
      <c r="E58" s="465">
        <v>182779</v>
      </c>
      <c r="F58" s="288">
        <v>262</v>
      </c>
      <c r="G58" s="465">
        <v>1394.4503816793892</v>
      </c>
      <c r="H58" s="436" t="s">
        <v>1101</v>
      </c>
      <c r="I58" s="278" t="s">
        <v>1265</v>
      </c>
    </row>
    <row r="59" spans="1:9" ht="3.05" customHeight="1" x14ac:dyDescent="0.2">
      <c r="A59" s="118"/>
      <c r="B59" s="81"/>
      <c r="C59" s="82"/>
      <c r="D59" s="82"/>
      <c r="E59" s="82"/>
      <c r="F59" s="119"/>
      <c r="G59" s="82"/>
      <c r="H59" s="120"/>
      <c r="I59" s="89"/>
    </row>
    <row r="60" spans="1:9" ht="16.5" customHeight="1" x14ac:dyDescent="0.2">
      <c r="A60" s="101" t="s">
        <v>861</v>
      </c>
    </row>
  </sheetData>
  <sheetProtection selectLockedCells="1"/>
  <mergeCells count="7">
    <mergeCell ref="A1:I1"/>
    <mergeCell ref="A3:A4"/>
    <mergeCell ref="B3:B4"/>
    <mergeCell ref="C3:E3"/>
    <mergeCell ref="F3:F4"/>
    <mergeCell ref="G3:G4"/>
    <mergeCell ref="H3:I4"/>
  </mergeCells>
  <phoneticPr fontId="3"/>
  <pageMargins left="0.78740157480314965" right="0.78740157480314965" top="0.86614173228346458" bottom="0.6692913385826772" header="0.51181102362204722" footer="0.51181102362204722"/>
  <pageSetup paperSize="9" scale="86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sqref="A1:I1"/>
    </sheetView>
  </sheetViews>
  <sheetFormatPr defaultColWidth="9" defaultRowHeight="12.2" x14ac:dyDescent="0.2"/>
  <cols>
    <col min="1" max="1" width="0.69921875" style="187" customWidth="1"/>
    <col min="2" max="2" width="25" style="44" customWidth="1"/>
    <col min="3" max="3" width="0.69921875" style="44" customWidth="1"/>
    <col min="4" max="9" width="8.59765625" style="44" customWidth="1"/>
    <col min="10" max="16384" width="9" style="44"/>
  </cols>
  <sheetData>
    <row r="1" spans="1:9" ht="18.850000000000001" x14ac:dyDescent="0.2">
      <c r="A1" s="527" t="s">
        <v>1152</v>
      </c>
      <c r="B1" s="527"/>
      <c r="C1" s="527"/>
      <c r="D1" s="527"/>
      <c r="E1" s="527"/>
      <c r="F1" s="527"/>
      <c r="G1" s="527"/>
      <c r="H1" s="527"/>
      <c r="I1" s="527"/>
    </row>
    <row r="2" spans="1:9" ht="18.7" customHeight="1" x14ac:dyDescent="0.2">
      <c r="A2" s="185"/>
      <c r="B2" s="185"/>
      <c r="C2" s="185"/>
      <c r="D2" s="185"/>
      <c r="E2" s="185"/>
      <c r="F2" s="185"/>
      <c r="G2" s="185"/>
      <c r="H2" s="185"/>
      <c r="I2" s="57" t="s">
        <v>1118</v>
      </c>
    </row>
    <row r="3" spans="1:9" ht="17.45" customHeight="1" x14ac:dyDescent="0.2">
      <c r="A3" s="583" t="s">
        <v>805</v>
      </c>
      <c r="B3" s="583"/>
      <c r="C3" s="592"/>
      <c r="D3" s="588" t="s">
        <v>865</v>
      </c>
      <c r="E3" s="594" t="s">
        <v>439</v>
      </c>
      <c r="F3" s="594" t="s">
        <v>440</v>
      </c>
      <c r="G3" s="594" t="s">
        <v>441</v>
      </c>
      <c r="H3" s="594" t="s">
        <v>442</v>
      </c>
      <c r="I3" s="590" t="s">
        <v>804</v>
      </c>
    </row>
    <row r="4" spans="1:9" ht="17.45" customHeight="1" x14ac:dyDescent="0.2">
      <c r="A4" s="587"/>
      <c r="B4" s="587"/>
      <c r="C4" s="593"/>
      <c r="D4" s="589"/>
      <c r="E4" s="595"/>
      <c r="F4" s="595"/>
      <c r="G4" s="595"/>
      <c r="H4" s="595"/>
      <c r="I4" s="591"/>
    </row>
    <row r="5" spans="1:9" ht="30.05" customHeight="1" x14ac:dyDescent="0.2">
      <c r="A5" s="44"/>
      <c r="B5" s="72" t="s">
        <v>1295</v>
      </c>
      <c r="D5" s="261">
        <f>D6+D7</f>
        <v>14696</v>
      </c>
      <c r="E5" s="73">
        <f>E6+E7</f>
        <v>3029</v>
      </c>
      <c r="F5" s="73">
        <f t="shared" ref="F5:I5" si="0">F6+F7</f>
        <v>3724</v>
      </c>
      <c r="G5" s="73">
        <f t="shared" si="0"/>
        <v>2920</v>
      </c>
      <c r="H5" s="73">
        <f t="shared" si="0"/>
        <v>2373</v>
      </c>
      <c r="I5" s="73">
        <f t="shared" si="0"/>
        <v>2650</v>
      </c>
    </row>
    <row r="6" spans="1:9" ht="30.05" customHeight="1" x14ac:dyDescent="0.2">
      <c r="A6" s="44"/>
      <c r="B6" s="185" t="s">
        <v>863</v>
      </c>
      <c r="D6" s="262">
        <f>SUM(E6:I6)</f>
        <v>5320</v>
      </c>
      <c r="E6" s="46">
        <v>1645</v>
      </c>
      <c r="F6" s="46">
        <v>1690</v>
      </c>
      <c r="G6" s="46">
        <v>863</v>
      </c>
      <c r="H6" s="46">
        <v>556</v>
      </c>
      <c r="I6" s="46">
        <v>566</v>
      </c>
    </row>
    <row r="7" spans="1:9" ht="30.05" customHeight="1" x14ac:dyDescent="0.2">
      <c r="A7" s="47"/>
      <c r="B7" s="186" t="s">
        <v>864</v>
      </c>
      <c r="C7" s="47"/>
      <c r="D7" s="263">
        <f>SUM(E7:I7)</f>
        <v>9376</v>
      </c>
      <c r="E7" s="49">
        <v>1384</v>
      </c>
      <c r="F7" s="49">
        <v>2034</v>
      </c>
      <c r="G7" s="49">
        <v>2057</v>
      </c>
      <c r="H7" s="49">
        <v>1817</v>
      </c>
      <c r="I7" s="49">
        <v>2084</v>
      </c>
    </row>
    <row r="8" spans="1:9" ht="18" customHeight="1" x14ac:dyDescent="0.2">
      <c r="A8" s="44" t="s">
        <v>263</v>
      </c>
    </row>
    <row r="9" spans="1:9" x14ac:dyDescent="0.2">
      <c r="A9" s="44"/>
    </row>
    <row r="10" spans="1:9" x14ac:dyDescent="0.2">
      <c r="A10" s="44"/>
    </row>
    <row r="11" spans="1:9" x14ac:dyDescent="0.2">
      <c r="A11" s="44"/>
    </row>
    <row r="12" spans="1:9" x14ac:dyDescent="0.2">
      <c r="A12" s="44"/>
    </row>
    <row r="13" spans="1:9" x14ac:dyDescent="0.2">
      <c r="A13" s="44"/>
    </row>
    <row r="14" spans="1:9" x14ac:dyDescent="0.2">
      <c r="A14" s="44"/>
    </row>
    <row r="15" spans="1:9" x14ac:dyDescent="0.2">
      <c r="A15" s="44"/>
    </row>
    <row r="16" spans="1:9" x14ac:dyDescent="0.2">
      <c r="A16" s="44"/>
    </row>
    <row r="17" spans="1:1" x14ac:dyDescent="0.2">
      <c r="A17" s="44"/>
    </row>
    <row r="18" spans="1:1" x14ac:dyDescent="0.2">
      <c r="A18" s="44"/>
    </row>
    <row r="19" spans="1:1" x14ac:dyDescent="0.2">
      <c r="A19" s="44"/>
    </row>
  </sheetData>
  <mergeCells count="8">
    <mergeCell ref="A1:I1"/>
    <mergeCell ref="D3:D4"/>
    <mergeCell ref="I3:I4"/>
    <mergeCell ref="A3:C4"/>
    <mergeCell ref="E3:E4"/>
    <mergeCell ref="F3:F4"/>
    <mergeCell ref="G3:G4"/>
    <mergeCell ref="H3:H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9"/>
  <sheetViews>
    <sheetView showGridLines="0" zoomScaleNormal="100" workbookViewId="0">
      <selection activeCell="B1" sqref="B1:O1"/>
    </sheetView>
  </sheetViews>
  <sheetFormatPr defaultColWidth="9" defaultRowHeight="12.2" x14ac:dyDescent="0.2"/>
  <cols>
    <col min="1" max="1" width="0.69921875" style="1" customWidth="1"/>
    <col min="2" max="2" width="15.5" style="1" customWidth="1"/>
    <col min="3" max="3" width="0.19921875" style="1" customWidth="1"/>
    <col min="4" max="4" width="7.69921875" style="1" customWidth="1"/>
    <col min="5" max="7" width="7.19921875" style="1" customWidth="1"/>
    <col min="8" max="8" width="0.19921875" style="202" customWidth="1"/>
    <col min="9" max="9" width="0.5" style="1" customWidth="1"/>
    <col min="10" max="10" width="25.69921875" style="1" bestFit="1" customWidth="1"/>
    <col min="11" max="11" width="0.19921875" style="1" customWidth="1"/>
    <col min="12" max="12" width="7.69921875" style="1" bestFit="1" customWidth="1"/>
    <col min="13" max="15" width="7.19921875" style="1" customWidth="1"/>
    <col min="16" max="16" width="0.5" style="202" customWidth="1"/>
    <col min="17" max="17" width="2.09765625" style="1" customWidth="1"/>
    <col min="18" max="18" width="25" style="1" customWidth="1"/>
    <col min="19" max="19" width="0.5" style="1" customWidth="1"/>
    <col min="20" max="20" width="8" style="1" customWidth="1"/>
    <col min="21" max="23" width="8.5" style="1" customWidth="1"/>
    <col min="24" max="24" width="8" style="1" customWidth="1"/>
    <col min="25" max="27" width="8.5" style="1" customWidth="1"/>
    <col min="28" max="16384" width="9" style="1"/>
  </cols>
  <sheetData>
    <row r="1" spans="1:27" ht="18.7" customHeight="1" x14ac:dyDescent="0.2">
      <c r="A1" s="27"/>
      <c r="B1" s="620" t="s">
        <v>1153</v>
      </c>
      <c r="C1" s="620"/>
      <c r="D1" s="620"/>
      <c r="E1" s="620"/>
      <c r="F1" s="620"/>
      <c r="G1" s="620"/>
      <c r="H1" s="620"/>
      <c r="I1" s="620"/>
      <c r="J1" s="620"/>
      <c r="K1" s="620"/>
      <c r="L1" s="620"/>
      <c r="M1" s="620"/>
      <c r="N1" s="620"/>
      <c r="O1" s="620"/>
      <c r="P1" s="111"/>
      <c r="Q1" s="621" t="s">
        <v>1154</v>
      </c>
      <c r="R1" s="621"/>
      <c r="S1" s="621"/>
      <c r="T1" s="621"/>
      <c r="U1" s="621"/>
      <c r="V1" s="621"/>
      <c r="W1" s="621"/>
      <c r="X1" s="621"/>
      <c r="Y1" s="621"/>
      <c r="Z1" s="621"/>
      <c r="AA1" s="621"/>
    </row>
    <row r="2" spans="1:27" ht="18.7" customHeight="1" x14ac:dyDescent="0.2">
      <c r="H2" s="1"/>
      <c r="P2" s="1"/>
      <c r="AA2" s="138" t="s">
        <v>1114</v>
      </c>
    </row>
    <row r="3" spans="1:27" ht="18.7" customHeight="1" x14ac:dyDescent="0.2">
      <c r="A3" s="537" t="s">
        <v>54</v>
      </c>
      <c r="B3" s="535"/>
      <c r="C3" s="598"/>
      <c r="D3" s="599" t="s">
        <v>1155</v>
      </c>
      <c r="E3" s="600"/>
      <c r="F3" s="600"/>
      <c r="G3" s="601"/>
      <c r="H3" s="535" t="s">
        <v>54</v>
      </c>
      <c r="I3" s="535"/>
      <c r="J3" s="535"/>
      <c r="K3" s="535"/>
      <c r="L3" s="131"/>
      <c r="M3" s="602" t="s">
        <v>555</v>
      </c>
      <c r="N3" s="602"/>
      <c r="O3" s="603"/>
      <c r="P3" s="1"/>
      <c r="Q3" s="604" t="s">
        <v>1056</v>
      </c>
      <c r="R3" s="604"/>
      <c r="S3" s="188"/>
      <c r="T3" s="189"/>
      <c r="U3" s="602" t="s">
        <v>1048</v>
      </c>
      <c r="V3" s="602"/>
      <c r="W3" s="602"/>
      <c r="X3" s="267"/>
      <c r="Y3" s="596" t="s">
        <v>1099</v>
      </c>
      <c r="Z3" s="596"/>
      <c r="AA3" s="596"/>
    </row>
    <row r="4" spans="1:27" ht="18.7" customHeight="1" x14ac:dyDescent="0.2">
      <c r="A4" s="538"/>
      <c r="B4" s="534"/>
      <c r="C4" s="533"/>
      <c r="D4" s="121" t="s">
        <v>865</v>
      </c>
      <c r="E4" s="121" t="s">
        <v>591</v>
      </c>
      <c r="F4" s="121" t="s">
        <v>863</v>
      </c>
      <c r="G4" s="121" t="s">
        <v>864</v>
      </c>
      <c r="H4" s="534"/>
      <c r="I4" s="534"/>
      <c r="J4" s="534"/>
      <c r="K4" s="534"/>
      <c r="L4" s="190" t="s">
        <v>865</v>
      </c>
      <c r="M4" s="121" t="s">
        <v>591</v>
      </c>
      <c r="N4" s="121" t="s">
        <v>863</v>
      </c>
      <c r="O4" s="121" t="s">
        <v>864</v>
      </c>
      <c r="P4" s="1"/>
      <c r="Q4" s="605"/>
      <c r="R4" s="605"/>
      <c r="S4" s="191"/>
      <c r="T4" s="121" t="s">
        <v>865</v>
      </c>
      <c r="U4" s="190" t="s">
        <v>591</v>
      </c>
      <c r="V4" s="121" t="s">
        <v>863</v>
      </c>
      <c r="W4" s="122" t="s">
        <v>864</v>
      </c>
      <c r="X4" s="268" t="s">
        <v>865</v>
      </c>
      <c r="Y4" s="269" t="s">
        <v>591</v>
      </c>
      <c r="Z4" s="268" t="s">
        <v>863</v>
      </c>
      <c r="AA4" s="270" t="s">
        <v>864</v>
      </c>
    </row>
    <row r="5" spans="1:27" ht="14.3" customHeight="1" x14ac:dyDescent="0.2">
      <c r="A5" s="597" t="s">
        <v>976</v>
      </c>
      <c r="B5" s="597"/>
      <c r="D5" s="107">
        <f>D6+D10+D14+D33</f>
        <v>194236</v>
      </c>
      <c r="E5" s="108">
        <f>ROUND(D5/$L$5*100,1)</f>
        <v>101.7</v>
      </c>
      <c r="F5" s="106">
        <f>F6+F10+F14+F33</f>
        <v>112677</v>
      </c>
      <c r="G5" s="110">
        <f>G6+G10+G14+G33</f>
        <v>81559</v>
      </c>
      <c r="H5" s="192"/>
      <c r="I5" s="597" t="s">
        <v>976</v>
      </c>
      <c r="J5" s="597"/>
      <c r="K5" s="193"/>
      <c r="L5" s="80">
        <f>L6+L10+L14+L33</f>
        <v>191015</v>
      </c>
      <c r="M5" s="108">
        <f t="shared" ref="M5:M22" si="0">ROUND(L5/$T$5*100,1)</f>
        <v>100.9</v>
      </c>
      <c r="N5" s="106">
        <f>N6+N10+N14+N33</f>
        <v>110620</v>
      </c>
      <c r="O5" s="480">
        <f>O6+O10+O14+O33</f>
        <v>80395</v>
      </c>
      <c r="P5" s="1"/>
      <c r="Q5" s="597" t="s">
        <v>976</v>
      </c>
      <c r="R5" s="597"/>
      <c r="S5" s="193"/>
      <c r="T5" s="80">
        <f>T6+T10+T14+T33</f>
        <v>189331</v>
      </c>
      <c r="U5" s="108">
        <f>ROUND(T5/$X$5*100,1)</f>
        <v>100.7</v>
      </c>
      <c r="V5" s="106">
        <f>V6+V10+V14+V33</f>
        <v>108566</v>
      </c>
      <c r="W5" s="106">
        <f>W6+W10+W14+W33</f>
        <v>80765</v>
      </c>
      <c r="X5" s="271">
        <f>X6+X10+X14+X33</f>
        <v>188007</v>
      </c>
      <c r="Y5" s="272">
        <f>ROUND(X5/$X$5*100,1)</f>
        <v>100</v>
      </c>
      <c r="Z5" s="273">
        <f>Z6+Z10+Z14+Z33</f>
        <v>105128</v>
      </c>
      <c r="AA5" s="273">
        <f>AA6+AA10+AA14+AA33</f>
        <v>82879</v>
      </c>
    </row>
    <row r="6" spans="1:27" ht="14.3" customHeight="1" x14ac:dyDescent="0.2">
      <c r="A6" s="555" t="s">
        <v>592</v>
      </c>
      <c r="B6" s="555"/>
      <c r="D6" s="107">
        <f t="shared" ref="D6:D24" si="1">F6+G6</f>
        <v>13150</v>
      </c>
      <c r="E6" s="108">
        <f t="shared" ref="E6:E14" si="2">ROUND(D6/$L$5*100,1)</f>
        <v>6.9</v>
      </c>
      <c r="F6" s="106">
        <f>SUM(F7:F9)</f>
        <v>5795</v>
      </c>
      <c r="G6" s="110">
        <f>SUM(G7:G9)</f>
        <v>7355</v>
      </c>
      <c r="H6" s="192"/>
      <c r="I6" s="555" t="s">
        <v>592</v>
      </c>
      <c r="J6" s="555"/>
      <c r="K6" s="193"/>
      <c r="L6" s="107">
        <f>L7+L9</f>
        <v>10278</v>
      </c>
      <c r="M6" s="108">
        <f t="shared" si="0"/>
        <v>5.4</v>
      </c>
      <c r="N6" s="106">
        <f>N7+N9</f>
        <v>4694</v>
      </c>
      <c r="O6" s="106">
        <f>O7+O9</f>
        <v>5584</v>
      </c>
      <c r="P6" s="192"/>
      <c r="Q6" s="555" t="s">
        <v>592</v>
      </c>
      <c r="R6" s="555"/>
      <c r="S6" s="193"/>
      <c r="T6" s="107">
        <f>T7+T9</f>
        <v>10255</v>
      </c>
      <c r="U6" s="108">
        <f t="shared" ref="U6:U14" si="3">ROUND(T6/$X$5*100,1)</f>
        <v>5.5</v>
      </c>
      <c r="V6" s="106">
        <f>V7+V9</f>
        <v>4711</v>
      </c>
      <c r="W6" s="106">
        <f>W7+W9</f>
        <v>5544</v>
      </c>
      <c r="X6" s="274">
        <f>X7+X9</f>
        <v>9648</v>
      </c>
      <c r="Y6" s="272">
        <f t="shared" ref="Y6:Y14" si="4">ROUND(X6/$X$5*100,1)</f>
        <v>5.0999999999999996</v>
      </c>
      <c r="Z6" s="273">
        <f>Z7+Z9</f>
        <v>4221</v>
      </c>
      <c r="AA6" s="273">
        <f>AA7+AA9</f>
        <v>5427</v>
      </c>
    </row>
    <row r="7" spans="1:27" ht="14.3" customHeight="1" x14ac:dyDescent="0.2">
      <c r="B7" s="17" t="s">
        <v>593</v>
      </c>
      <c r="D7" s="107">
        <f t="shared" si="1"/>
        <v>13010</v>
      </c>
      <c r="E7" s="108">
        <f t="shared" si="2"/>
        <v>6.8</v>
      </c>
      <c r="F7" s="106">
        <v>5701</v>
      </c>
      <c r="G7" s="110">
        <v>7309</v>
      </c>
      <c r="H7" s="192"/>
      <c r="J7" s="17" t="s">
        <v>556</v>
      </c>
      <c r="K7" s="193"/>
      <c r="L7" s="107">
        <f t="shared" ref="L7:L22" si="5">N7+O7</f>
        <v>10212</v>
      </c>
      <c r="M7" s="108">
        <f t="shared" si="0"/>
        <v>5.4</v>
      </c>
      <c r="N7" s="106">
        <v>4650</v>
      </c>
      <c r="O7" s="106">
        <v>5562</v>
      </c>
      <c r="P7" s="192"/>
      <c r="R7" s="17" t="s">
        <v>556</v>
      </c>
      <c r="S7" s="193"/>
      <c r="T7" s="107">
        <f t="shared" ref="T7:T22" si="6">V7+W7</f>
        <v>10178</v>
      </c>
      <c r="U7" s="108">
        <f t="shared" si="3"/>
        <v>5.4</v>
      </c>
      <c r="V7" s="106">
        <v>4661</v>
      </c>
      <c r="W7" s="106">
        <v>5517</v>
      </c>
      <c r="X7" s="274">
        <v>9578</v>
      </c>
      <c r="Y7" s="272">
        <f t="shared" si="4"/>
        <v>5.0999999999999996</v>
      </c>
      <c r="Z7" s="273">
        <v>4178</v>
      </c>
      <c r="AA7" s="273">
        <v>5400</v>
      </c>
    </row>
    <row r="8" spans="1:27" ht="14.3" customHeight="1" x14ac:dyDescent="0.2">
      <c r="B8" s="17" t="s">
        <v>595</v>
      </c>
      <c r="D8" s="107">
        <f t="shared" si="1"/>
        <v>20</v>
      </c>
      <c r="E8" s="108">
        <f t="shared" si="2"/>
        <v>0</v>
      </c>
      <c r="F8" s="106">
        <v>13</v>
      </c>
      <c r="G8" s="110">
        <v>7</v>
      </c>
      <c r="H8" s="192"/>
      <c r="J8" s="17" t="s">
        <v>557</v>
      </c>
      <c r="K8" s="193"/>
      <c r="L8" s="107">
        <f t="shared" si="5"/>
        <v>10185</v>
      </c>
      <c r="M8" s="108">
        <f t="shared" si="0"/>
        <v>5.4</v>
      </c>
      <c r="N8" s="106">
        <v>4629</v>
      </c>
      <c r="O8" s="106">
        <v>5556</v>
      </c>
      <c r="P8" s="192"/>
      <c r="R8" s="17" t="s">
        <v>557</v>
      </c>
      <c r="S8" s="193"/>
      <c r="T8" s="107">
        <f t="shared" si="6"/>
        <v>10155</v>
      </c>
      <c r="U8" s="108">
        <f t="shared" si="3"/>
        <v>5.4</v>
      </c>
      <c r="V8" s="106">
        <v>4642</v>
      </c>
      <c r="W8" s="106">
        <v>5513</v>
      </c>
      <c r="X8" s="274">
        <v>9560</v>
      </c>
      <c r="Y8" s="272">
        <f t="shared" si="4"/>
        <v>5.0999999999999996</v>
      </c>
      <c r="Z8" s="273">
        <v>4163</v>
      </c>
      <c r="AA8" s="273">
        <v>5397</v>
      </c>
    </row>
    <row r="9" spans="1:27" ht="14.3" customHeight="1" x14ac:dyDescent="0.2">
      <c r="B9" s="17" t="s">
        <v>596</v>
      </c>
      <c r="D9" s="107">
        <f t="shared" si="1"/>
        <v>120</v>
      </c>
      <c r="E9" s="108">
        <f t="shared" si="2"/>
        <v>0.1</v>
      </c>
      <c r="F9" s="106">
        <v>81</v>
      </c>
      <c r="G9" s="110">
        <v>39</v>
      </c>
      <c r="H9" s="192"/>
      <c r="J9" s="17" t="s">
        <v>596</v>
      </c>
      <c r="K9" s="193"/>
      <c r="L9" s="107">
        <f t="shared" si="5"/>
        <v>66</v>
      </c>
      <c r="M9" s="108">
        <f t="shared" si="0"/>
        <v>0</v>
      </c>
      <c r="N9" s="106">
        <v>44</v>
      </c>
      <c r="O9" s="106">
        <v>22</v>
      </c>
      <c r="P9" s="192"/>
      <c r="R9" s="17" t="s">
        <v>596</v>
      </c>
      <c r="S9" s="193"/>
      <c r="T9" s="107">
        <f t="shared" si="6"/>
        <v>77</v>
      </c>
      <c r="U9" s="108">
        <f t="shared" si="3"/>
        <v>0</v>
      </c>
      <c r="V9" s="106">
        <v>50</v>
      </c>
      <c r="W9" s="106">
        <v>27</v>
      </c>
      <c r="X9" s="274">
        <v>70</v>
      </c>
      <c r="Y9" s="272">
        <f t="shared" si="4"/>
        <v>0</v>
      </c>
      <c r="Z9" s="273">
        <v>43</v>
      </c>
      <c r="AA9" s="273">
        <v>27</v>
      </c>
    </row>
    <row r="10" spans="1:27" ht="14.3" customHeight="1" x14ac:dyDescent="0.2">
      <c r="A10" s="555" t="s">
        <v>597</v>
      </c>
      <c r="B10" s="555"/>
      <c r="D10" s="107">
        <f t="shared" si="1"/>
        <v>68195</v>
      </c>
      <c r="E10" s="108">
        <f t="shared" si="2"/>
        <v>35.700000000000003</v>
      </c>
      <c r="F10" s="106">
        <f>SUM(F11:F13)</f>
        <v>50109</v>
      </c>
      <c r="G10" s="110">
        <f>SUM(G11:G13)</f>
        <v>18086</v>
      </c>
      <c r="H10" s="192"/>
      <c r="I10" s="555" t="s">
        <v>597</v>
      </c>
      <c r="J10" s="555"/>
      <c r="K10" s="193"/>
      <c r="L10" s="107">
        <f t="shared" si="5"/>
        <v>62282</v>
      </c>
      <c r="M10" s="108">
        <f t="shared" si="0"/>
        <v>32.9</v>
      </c>
      <c r="N10" s="106">
        <f>SUM(N11:N13)</f>
        <v>47234</v>
      </c>
      <c r="O10" s="106">
        <f>SUM(O11:O13)</f>
        <v>15048</v>
      </c>
      <c r="P10" s="192"/>
      <c r="Q10" s="555" t="s">
        <v>597</v>
      </c>
      <c r="R10" s="555"/>
      <c r="S10" s="193"/>
      <c r="T10" s="107">
        <f t="shared" si="6"/>
        <v>64608</v>
      </c>
      <c r="U10" s="108">
        <f t="shared" si="3"/>
        <v>34.4</v>
      </c>
      <c r="V10" s="106">
        <f>SUM(V11:V13)</f>
        <v>49362</v>
      </c>
      <c r="W10" s="106">
        <f>SUM(W11:W13)</f>
        <v>15246</v>
      </c>
      <c r="X10" s="274">
        <f t="shared" ref="X10:X16" si="7">Z10+AA10</f>
        <v>64483</v>
      </c>
      <c r="Y10" s="272">
        <f t="shared" si="4"/>
        <v>34.299999999999997</v>
      </c>
      <c r="Z10" s="273">
        <f>SUM(Z11:Z13)</f>
        <v>48557</v>
      </c>
      <c r="AA10" s="273">
        <f>SUM(AA11:AA13)</f>
        <v>15926</v>
      </c>
    </row>
    <row r="11" spans="1:27" ht="14.3" customHeight="1" x14ac:dyDescent="0.2">
      <c r="B11" s="17" t="s">
        <v>598</v>
      </c>
      <c r="D11" s="107">
        <f t="shared" si="1"/>
        <v>54</v>
      </c>
      <c r="E11" s="108">
        <f t="shared" si="2"/>
        <v>0</v>
      </c>
      <c r="F11" s="106">
        <v>47</v>
      </c>
      <c r="G11" s="110">
        <v>7</v>
      </c>
      <c r="H11" s="192"/>
      <c r="J11" s="17" t="s">
        <v>558</v>
      </c>
      <c r="K11" s="193"/>
      <c r="L11" s="107">
        <f t="shared" si="5"/>
        <v>41</v>
      </c>
      <c r="M11" s="108">
        <f t="shared" si="0"/>
        <v>0</v>
      </c>
      <c r="N11" s="106">
        <v>32</v>
      </c>
      <c r="O11" s="106">
        <v>9</v>
      </c>
      <c r="P11" s="192"/>
      <c r="R11" s="17" t="s">
        <v>558</v>
      </c>
      <c r="S11" s="193"/>
      <c r="T11" s="107">
        <f t="shared" si="6"/>
        <v>69</v>
      </c>
      <c r="U11" s="108">
        <f t="shared" si="3"/>
        <v>0</v>
      </c>
      <c r="V11" s="106">
        <v>59</v>
      </c>
      <c r="W11" s="106">
        <v>10</v>
      </c>
      <c r="X11" s="274">
        <v>38</v>
      </c>
      <c r="Y11" s="272">
        <f t="shared" si="4"/>
        <v>0</v>
      </c>
      <c r="Z11" s="273">
        <v>34</v>
      </c>
      <c r="AA11" s="273">
        <v>4</v>
      </c>
    </row>
    <row r="12" spans="1:27" ht="14.3" customHeight="1" x14ac:dyDescent="0.2">
      <c r="B12" s="17" t="s">
        <v>56</v>
      </c>
      <c r="D12" s="107">
        <f t="shared" si="1"/>
        <v>16657</v>
      </c>
      <c r="E12" s="108">
        <f t="shared" si="2"/>
        <v>8.6999999999999993</v>
      </c>
      <c r="F12" s="106">
        <v>13822</v>
      </c>
      <c r="G12" s="110">
        <v>2835</v>
      </c>
      <c r="H12" s="192"/>
      <c r="J12" s="17" t="s">
        <v>56</v>
      </c>
      <c r="K12" s="193"/>
      <c r="L12" s="107">
        <f t="shared" si="5"/>
        <v>14285</v>
      </c>
      <c r="M12" s="108">
        <f t="shared" si="0"/>
        <v>7.5</v>
      </c>
      <c r="N12" s="106">
        <v>11809</v>
      </c>
      <c r="O12" s="106">
        <v>2476</v>
      </c>
      <c r="P12" s="192"/>
      <c r="R12" s="17" t="s">
        <v>56</v>
      </c>
      <c r="S12" s="193"/>
      <c r="T12" s="107">
        <f t="shared" si="6"/>
        <v>13899</v>
      </c>
      <c r="U12" s="108">
        <f t="shared" si="3"/>
        <v>7.4</v>
      </c>
      <c r="V12" s="106">
        <v>11344</v>
      </c>
      <c r="W12" s="106">
        <v>2555</v>
      </c>
      <c r="X12" s="274">
        <v>13192</v>
      </c>
      <c r="Y12" s="272">
        <f t="shared" si="4"/>
        <v>7</v>
      </c>
      <c r="Z12" s="273">
        <v>10645</v>
      </c>
      <c r="AA12" s="273">
        <v>2547</v>
      </c>
    </row>
    <row r="13" spans="1:27" ht="14.3" customHeight="1" x14ac:dyDescent="0.2">
      <c r="B13" s="17" t="s">
        <v>57</v>
      </c>
      <c r="D13" s="107">
        <f t="shared" si="1"/>
        <v>51484</v>
      </c>
      <c r="E13" s="108">
        <f t="shared" si="2"/>
        <v>27</v>
      </c>
      <c r="F13" s="106">
        <v>36240</v>
      </c>
      <c r="G13" s="110">
        <v>15244</v>
      </c>
      <c r="H13" s="192"/>
      <c r="J13" s="17" t="s">
        <v>57</v>
      </c>
      <c r="K13" s="193"/>
      <c r="L13" s="107">
        <f t="shared" si="5"/>
        <v>47956</v>
      </c>
      <c r="M13" s="108">
        <f t="shared" si="0"/>
        <v>25.3</v>
      </c>
      <c r="N13" s="106">
        <v>35393</v>
      </c>
      <c r="O13" s="106">
        <v>12563</v>
      </c>
      <c r="P13" s="192"/>
      <c r="R13" s="17" t="s">
        <v>57</v>
      </c>
      <c r="S13" s="193"/>
      <c r="T13" s="107">
        <f t="shared" si="6"/>
        <v>50640</v>
      </c>
      <c r="U13" s="108">
        <f t="shared" si="3"/>
        <v>26.9</v>
      </c>
      <c r="V13" s="106">
        <v>37959</v>
      </c>
      <c r="W13" s="106">
        <v>12681</v>
      </c>
      <c r="X13" s="274">
        <v>51253</v>
      </c>
      <c r="Y13" s="272">
        <f t="shared" si="4"/>
        <v>27.3</v>
      </c>
      <c r="Z13" s="273">
        <v>37878</v>
      </c>
      <c r="AA13" s="273">
        <v>13375</v>
      </c>
    </row>
    <row r="14" spans="1:27" ht="14.3" customHeight="1" x14ac:dyDescent="0.2">
      <c r="A14" s="555" t="s">
        <v>599</v>
      </c>
      <c r="B14" s="555"/>
      <c r="D14" s="107">
        <f t="shared" si="1"/>
        <v>110487</v>
      </c>
      <c r="E14" s="108">
        <f t="shared" si="2"/>
        <v>57.8</v>
      </c>
      <c r="F14" s="106">
        <f>SUM(F15:F32)</f>
        <v>55340</v>
      </c>
      <c r="G14" s="110">
        <f>SUM(G15:G32)</f>
        <v>55147</v>
      </c>
      <c r="H14" s="192"/>
      <c r="I14" s="555" t="s">
        <v>599</v>
      </c>
      <c r="J14" s="555"/>
      <c r="K14" s="193"/>
      <c r="L14" s="107">
        <f t="shared" si="5"/>
        <v>104132</v>
      </c>
      <c r="M14" s="108">
        <f t="shared" si="0"/>
        <v>55</v>
      </c>
      <c r="N14" s="106">
        <f>SUM(N15:N32)</f>
        <v>50341</v>
      </c>
      <c r="O14" s="106">
        <f>SUM(O15:O32)</f>
        <v>53791</v>
      </c>
      <c r="P14" s="192"/>
      <c r="Q14" s="555" t="s">
        <v>599</v>
      </c>
      <c r="R14" s="555"/>
      <c r="S14" s="193"/>
      <c r="T14" s="107">
        <f t="shared" si="6"/>
        <v>107631</v>
      </c>
      <c r="U14" s="108">
        <f t="shared" si="3"/>
        <v>57.2</v>
      </c>
      <c r="V14" s="106">
        <f>SUM(V15:V32)</f>
        <v>50323</v>
      </c>
      <c r="W14" s="106">
        <f>SUM(W15:W32)</f>
        <v>57308</v>
      </c>
      <c r="X14" s="274">
        <f t="shared" si="7"/>
        <v>108739</v>
      </c>
      <c r="Y14" s="272">
        <f t="shared" si="4"/>
        <v>57.8</v>
      </c>
      <c r="Z14" s="273">
        <f>SUM(Z15:Z32)</f>
        <v>49690</v>
      </c>
      <c r="AA14" s="273">
        <f>SUM(AA15:AA32)</f>
        <v>59049</v>
      </c>
    </row>
    <row r="15" spans="1:27" ht="14.3" customHeight="1" x14ac:dyDescent="0.2">
      <c r="B15" s="195" t="s">
        <v>600</v>
      </c>
      <c r="D15" s="608">
        <f t="shared" si="1"/>
        <v>844</v>
      </c>
      <c r="E15" s="609">
        <f>ROUND(D15/$L$5*100,1)</f>
        <v>0.4</v>
      </c>
      <c r="F15" s="607">
        <v>716</v>
      </c>
      <c r="G15" s="612">
        <v>128</v>
      </c>
      <c r="H15" s="192"/>
      <c r="J15" s="195" t="s">
        <v>600</v>
      </c>
      <c r="K15" s="193"/>
      <c r="L15" s="608">
        <f t="shared" si="5"/>
        <v>893</v>
      </c>
      <c r="M15" s="609">
        <f t="shared" si="0"/>
        <v>0.5</v>
      </c>
      <c r="N15" s="607">
        <v>725</v>
      </c>
      <c r="O15" s="607">
        <v>168</v>
      </c>
      <c r="P15" s="192"/>
      <c r="R15" s="195" t="s">
        <v>600</v>
      </c>
      <c r="S15" s="193"/>
      <c r="T15" s="608">
        <f t="shared" si="6"/>
        <v>861</v>
      </c>
      <c r="U15" s="609">
        <f>ROUND(T15/$X$5*100,1)</f>
        <v>0.5</v>
      </c>
      <c r="V15" s="607">
        <v>696</v>
      </c>
      <c r="W15" s="607">
        <v>165</v>
      </c>
      <c r="X15" s="610">
        <v>847</v>
      </c>
      <c r="Y15" s="611">
        <f>ROUND(X15/$X$5*100,1)</f>
        <v>0.5</v>
      </c>
      <c r="Z15" s="606">
        <v>656</v>
      </c>
      <c r="AA15" s="606">
        <v>191</v>
      </c>
    </row>
    <row r="16" spans="1:27" ht="14.3" customHeight="1" x14ac:dyDescent="0.2">
      <c r="B16" s="196" t="s">
        <v>601</v>
      </c>
      <c r="D16" s="608">
        <f t="shared" si="1"/>
        <v>0</v>
      </c>
      <c r="E16" s="609">
        <f>ROUND(D16/$D$5*100,1)</f>
        <v>0</v>
      </c>
      <c r="F16" s="607"/>
      <c r="G16" s="612"/>
      <c r="H16" s="192"/>
      <c r="J16" s="196" t="s">
        <v>601</v>
      </c>
      <c r="K16" s="193"/>
      <c r="L16" s="608">
        <f t="shared" si="5"/>
        <v>0</v>
      </c>
      <c r="M16" s="609">
        <f t="shared" si="0"/>
        <v>0</v>
      </c>
      <c r="N16" s="607"/>
      <c r="O16" s="607"/>
      <c r="P16" s="192"/>
      <c r="R16" s="196" t="s">
        <v>601</v>
      </c>
      <c r="S16" s="193"/>
      <c r="T16" s="608">
        <f t="shared" si="6"/>
        <v>0</v>
      </c>
      <c r="U16" s="609"/>
      <c r="V16" s="607"/>
      <c r="W16" s="607"/>
      <c r="X16" s="610">
        <f t="shared" si="7"/>
        <v>0</v>
      </c>
      <c r="Y16" s="611"/>
      <c r="Z16" s="606"/>
      <c r="AA16" s="606"/>
    </row>
    <row r="17" spans="1:27" ht="14.3" customHeight="1" x14ac:dyDescent="0.2">
      <c r="B17" s="17" t="s">
        <v>760</v>
      </c>
      <c r="D17" s="107">
        <f t="shared" si="1"/>
        <v>1782</v>
      </c>
      <c r="E17" s="108">
        <f>ROUND(D17/$L$5*100,1)</f>
        <v>0.9</v>
      </c>
      <c r="F17" s="106">
        <v>1217</v>
      </c>
      <c r="G17" s="110">
        <v>565</v>
      </c>
      <c r="H17" s="192"/>
      <c r="J17" s="17" t="s">
        <v>760</v>
      </c>
      <c r="K17" s="193"/>
      <c r="L17" s="107">
        <f t="shared" si="5"/>
        <v>1706</v>
      </c>
      <c r="M17" s="108">
        <f t="shared" si="0"/>
        <v>0.9</v>
      </c>
      <c r="N17" s="106">
        <v>1174</v>
      </c>
      <c r="O17" s="106">
        <v>532</v>
      </c>
      <c r="P17" s="192"/>
      <c r="R17" s="17" t="s">
        <v>760</v>
      </c>
      <c r="S17" s="193"/>
      <c r="T17" s="107">
        <f t="shared" si="6"/>
        <v>1883</v>
      </c>
      <c r="U17" s="108">
        <f>ROUND(T17/$X$5*100,1)</f>
        <v>1</v>
      </c>
      <c r="V17" s="106">
        <v>1357</v>
      </c>
      <c r="W17" s="106">
        <v>526</v>
      </c>
      <c r="X17" s="274">
        <v>1897</v>
      </c>
      <c r="Y17" s="272">
        <f>ROUND(X17/$X$5*100,1)</f>
        <v>1</v>
      </c>
      <c r="Z17" s="273">
        <v>1340</v>
      </c>
      <c r="AA17" s="273">
        <v>557</v>
      </c>
    </row>
    <row r="18" spans="1:27" ht="14.3" customHeight="1" x14ac:dyDescent="0.2">
      <c r="B18" s="555" t="s">
        <v>761</v>
      </c>
      <c r="D18" s="608">
        <f t="shared" si="1"/>
        <v>8519</v>
      </c>
      <c r="E18" s="609">
        <f>ROUND(D18/$L$5*100,1)</f>
        <v>4.5</v>
      </c>
      <c r="F18" s="607">
        <v>7144</v>
      </c>
      <c r="G18" s="612">
        <v>1375</v>
      </c>
      <c r="H18" s="192"/>
      <c r="J18" s="17" t="s">
        <v>559</v>
      </c>
      <c r="K18" s="193"/>
      <c r="L18" s="107">
        <f t="shared" si="5"/>
        <v>8984</v>
      </c>
      <c r="M18" s="108">
        <f t="shared" si="0"/>
        <v>4.7</v>
      </c>
      <c r="N18" s="106">
        <v>7432</v>
      </c>
      <c r="O18" s="106">
        <v>1552</v>
      </c>
      <c r="P18" s="192"/>
      <c r="R18" s="17" t="s">
        <v>559</v>
      </c>
      <c r="S18" s="193"/>
      <c r="T18" s="107">
        <f t="shared" si="6"/>
        <v>8754</v>
      </c>
      <c r="U18" s="108">
        <f t="shared" ref="U18:U21" si="8">ROUND(T18/$X$5*100,1)</f>
        <v>4.7</v>
      </c>
      <c r="V18" s="106">
        <v>7250</v>
      </c>
      <c r="W18" s="106">
        <v>1504</v>
      </c>
      <c r="X18" s="274">
        <v>8858</v>
      </c>
      <c r="Y18" s="272">
        <f t="shared" ref="Y18:Y21" si="9">ROUND(X18/$X$5*100,1)</f>
        <v>4.7</v>
      </c>
      <c r="Z18" s="273">
        <v>7310</v>
      </c>
      <c r="AA18" s="273">
        <v>1548</v>
      </c>
    </row>
    <row r="19" spans="1:27" ht="14.3" customHeight="1" x14ac:dyDescent="0.2">
      <c r="B19" s="622"/>
      <c r="D19" s="608">
        <f t="shared" si="1"/>
        <v>0</v>
      </c>
      <c r="E19" s="609">
        <f>ROUND(D19/$D$5*100,1)</f>
        <v>0</v>
      </c>
      <c r="F19" s="607"/>
      <c r="G19" s="612"/>
      <c r="H19" s="192"/>
      <c r="J19" s="17" t="s">
        <v>560</v>
      </c>
      <c r="K19" s="193"/>
      <c r="L19" s="107">
        <f t="shared" si="5"/>
        <v>29450</v>
      </c>
      <c r="M19" s="108">
        <f t="shared" si="0"/>
        <v>15.6</v>
      </c>
      <c r="N19" s="106">
        <v>13866</v>
      </c>
      <c r="O19" s="106">
        <v>15584</v>
      </c>
      <c r="P19" s="192"/>
      <c r="R19" s="17" t="s">
        <v>560</v>
      </c>
      <c r="S19" s="193"/>
      <c r="T19" s="107">
        <f t="shared" si="6"/>
        <v>28035</v>
      </c>
      <c r="U19" s="108">
        <f t="shared" si="8"/>
        <v>14.9</v>
      </c>
      <c r="V19" s="106">
        <v>12774</v>
      </c>
      <c r="W19" s="106">
        <v>15261</v>
      </c>
      <c r="X19" s="274">
        <v>27355</v>
      </c>
      <c r="Y19" s="272">
        <f t="shared" si="9"/>
        <v>14.5</v>
      </c>
      <c r="Z19" s="273">
        <v>12209</v>
      </c>
      <c r="AA19" s="273">
        <v>15146</v>
      </c>
    </row>
    <row r="20" spans="1:27" ht="14.3" customHeight="1" x14ac:dyDescent="0.2">
      <c r="B20" s="17" t="s">
        <v>549</v>
      </c>
      <c r="D20" s="107">
        <f t="shared" si="1"/>
        <v>32620</v>
      </c>
      <c r="E20" s="108">
        <f t="shared" ref="E20:E25" si="10">ROUND(D20/$L$5*100,1)</f>
        <v>17.100000000000001</v>
      </c>
      <c r="F20" s="106">
        <v>15582</v>
      </c>
      <c r="G20" s="110">
        <v>17038</v>
      </c>
      <c r="H20" s="192"/>
      <c r="J20" s="17" t="s">
        <v>561</v>
      </c>
      <c r="K20" s="193"/>
      <c r="L20" s="107">
        <f t="shared" si="5"/>
        <v>3740</v>
      </c>
      <c r="M20" s="108">
        <f t="shared" si="0"/>
        <v>2</v>
      </c>
      <c r="N20" s="106">
        <v>1712</v>
      </c>
      <c r="O20" s="106">
        <v>2028</v>
      </c>
      <c r="P20" s="192"/>
      <c r="R20" s="17" t="s">
        <v>561</v>
      </c>
      <c r="S20" s="193"/>
      <c r="T20" s="107">
        <f t="shared" si="6"/>
        <v>3688</v>
      </c>
      <c r="U20" s="108">
        <f t="shared" si="8"/>
        <v>2</v>
      </c>
      <c r="V20" s="106">
        <v>1654</v>
      </c>
      <c r="W20" s="106">
        <v>2034</v>
      </c>
      <c r="X20" s="274">
        <v>3373</v>
      </c>
      <c r="Y20" s="272">
        <f t="shared" si="9"/>
        <v>1.8</v>
      </c>
      <c r="Z20" s="273">
        <v>1374</v>
      </c>
      <c r="AA20" s="273">
        <v>1999</v>
      </c>
    </row>
    <row r="21" spans="1:27" ht="14.3" customHeight="1" x14ac:dyDescent="0.2">
      <c r="B21" s="17" t="s">
        <v>602</v>
      </c>
      <c r="D21" s="107">
        <f t="shared" si="1"/>
        <v>3859</v>
      </c>
      <c r="E21" s="108">
        <f t="shared" si="10"/>
        <v>2</v>
      </c>
      <c r="F21" s="106">
        <v>1811</v>
      </c>
      <c r="G21" s="110">
        <v>2048</v>
      </c>
      <c r="H21" s="192"/>
      <c r="J21" s="17" t="s">
        <v>562</v>
      </c>
      <c r="K21" s="193"/>
      <c r="L21" s="107">
        <f t="shared" si="5"/>
        <v>2314</v>
      </c>
      <c r="M21" s="108">
        <f t="shared" si="0"/>
        <v>1.2</v>
      </c>
      <c r="N21" s="106">
        <v>1385</v>
      </c>
      <c r="O21" s="106">
        <v>929</v>
      </c>
      <c r="P21" s="192"/>
      <c r="R21" s="17" t="s">
        <v>562</v>
      </c>
      <c r="S21" s="193"/>
      <c r="T21" s="107">
        <f t="shared" si="6"/>
        <v>2502</v>
      </c>
      <c r="U21" s="108">
        <f t="shared" si="8"/>
        <v>1.3</v>
      </c>
      <c r="V21" s="106">
        <v>1436</v>
      </c>
      <c r="W21" s="106">
        <v>1066</v>
      </c>
      <c r="X21" s="274">
        <v>2563</v>
      </c>
      <c r="Y21" s="272">
        <f t="shared" si="9"/>
        <v>1.4</v>
      </c>
      <c r="Z21" s="273">
        <v>1425</v>
      </c>
      <c r="AA21" s="273">
        <v>1138</v>
      </c>
    </row>
    <row r="22" spans="1:27" ht="14.3" customHeight="1" x14ac:dyDescent="0.2">
      <c r="B22" s="17" t="s">
        <v>58</v>
      </c>
      <c r="D22" s="107">
        <f t="shared" si="1"/>
        <v>1553</v>
      </c>
      <c r="E22" s="108">
        <f t="shared" si="10"/>
        <v>0.8</v>
      </c>
      <c r="F22" s="106">
        <v>934</v>
      </c>
      <c r="G22" s="110">
        <v>619</v>
      </c>
      <c r="H22" s="192"/>
      <c r="J22" s="195" t="s">
        <v>571</v>
      </c>
      <c r="K22" s="193"/>
      <c r="L22" s="613">
        <f t="shared" si="5"/>
        <v>4457</v>
      </c>
      <c r="M22" s="614">
        <f t="shared" si="0"/>
        <v>2.4</v>
      </c>
      <c r="N22" s="615">
        <v>2851</v>
      </c>
      <c r="O22" s="615">
        <v>1606</v>
      </c>
      <c r="P22" s="192"/>
      <c r="R22" s="195" t="s">
        <v>571</v>
      </c>
      <c r="S22" s="193"/>
      <c r="T22" s="613">
        <f t="shared" si="6"/>
        <v>4633</v>
      </c>
      <c r="U22" s="614">
        <f>ROUND(T22/$X$5*100,1)</f>
        <v>2.5</v>
      </c>
      <c r="V22" s="615">
        <v>2850</v>
      </c>
      <c r="W22" s="615">
        <v>1783</v>
      </c>
      <c r="X22" s="616">
        <v>4922</v>
      </c>
      <c r="Y22" s="618">
        <f>ROUND(X22/$X$5*100,1)</f>
        <v>2.6</v>
      </c>
      <c r="Z22" s="617">
        <v>2898</v>
      </c>
      <c r="AA22" s="617">
        <v>2024</v>
      </c>
    </row>
    <row r="23" spans="1:27" ht="14.3" customHeight="1" x14ac:dyDescent="0.2">
      <c r="B23" s="17" t="s">
        <v>550</v>
      </c>
      <c r="D23" s="107">
        <f t="shared" si="1"/>
        <v>9422</v>
      </c>
      <c r="E23" s="108">
        <f t="shared" si="10"/>
        <v>4.9000000000000004</v>
      </c>
      <c r="F23" s="106">
        <v>3577</v>
      </c>
      <c r="G23" s="110">
        <v>5845</v>
      </c>
      <c r="H23" s="192"/>
      <c r="J23" s="196" t="s">
        <v>1025</v>
      </c>
      <c r="K23" s="193"/>
      <c r="L23" s="613"/>
      <c r="M23" s="614"/>
      <c r="N23" s="615"/>
      <c r="O23" s="615"/>
      <c r="P23" s="192"/>
      <c r="R23" s="196" t="s">
        <v>1025</v>
      </c>
      <c r="S23" s="193"/>
      <c r="T23" s="613"/>
      <c r="U23" s="614"/>
      <c r="V23" s="615"/>
      <c r="W23" s="615"/>
      <c r="X23" s="616"/>
      <c r="Y23" s="618"/>
      <c r="Z23" s="617"/>
      <c r="AA23" s="617"/>
    </row>
    <row r="24" spans="1:27" ht="14.3" customHeight="1" x14ac:dyDescent="0.2">
      <c r="B24" s="17" t="s">
        <v>551</v>
      </c>
      <c r="D24" s="107">
        <f t="shared" si="1"/>
        <v>13928</v>
      </c>
      <c r="E24" s="108">
        <f t="shared" si="10"/>
        <v>7.3</v>
      </c>
      <c r="F24" s="106">
        <v>3059</v>
      </c>
      <c r="G24" s="110">
        <v>10869</v>
      </c>
      <c r="H24" s="192"/>
      <c r="J24" s="195" t="s">
        <v>565</v>
      </c>
      <c r="K24" s="193"/>
      <c r="L24" s="613">
        <f>N24+O24</f>
        <v>10233</v>
      </c>
      <c r="M24" s="614">
        <f t="shared" ref="M24" si="11">ROUND(L24/$T$5*100,1)</f>
        <v>5.4</v>
      </c>
      <c r="N24" s="615">
        <v>3638</v>
      </c>
      <c r="O24" s="615">
        <v>6595</v>
      </c>
      <c r="P24" s="192"/>
      <c r="R24" s="195" t="s">
        <v>565</v>
      </c>
      <c r="S24" s="193"/>
      <c r="T24" s="613">
        <f>V24+W24</f>
        <v>10359</v>
      </c>
      <c r="U24" s="614">
        <f>ROUND(T24/$X$5*100,1)</f>
        <v>5.5</v>
      </c>
      <c r="V24" s="615">
        <v>3606</v>
      </c>
      <c r="W24" s="615">
        <v>6753</v>
      </c>
      <c r="X24" s="616">
        <v>9660</v>
      </c>
      <c r="Y24" s="618">
        <f>ROUND(X24/$X$5*100,1)</f>
        <v>5.0999999999999996</v>
      </c>
      <c r="Z24" s="617">
        <v>3380</v>
      </c>
      <c r="AA24" s="617">
        <v>6280</v>
      </c>
    </row>
    <row r="25" spans="1:27" ht="14.3" customHeight="1" x14ac:dyDescent="0.2">
      <c r="A25" s="17"/>
      <c r="B25" s="195" t="s">
        <v>567</v>
      </c>
      <c r="D25" s="613">
        <f>F25+G25</f>
        <v>7204</v>
      </c>
      <c r="E25" s="614">
        <f t="shared" si="10"/>
        <v>3.8</v>
      </c>
      <c r="F25" s="615">
        <v>3310</v>
      </c>
      <c r="G25" s="623">
        <v>3894</v>
      </c>
      <c r="H25" s="192"/>
      <c r="I25" s="17"/>
      <c r="J25" s="196" t="s">
        <v>1052</v>
      </c>
      <c r="K25" s="193"/>
      <c r="L25" s="613"/>
      <c r="M25" s="614"/>
      <c r="N25" s="615"/>
      <c r="O25" s="615"/>
      <c r="P25" s="192"/>
      <c r="Q25" s="17"/>
      <c r="R25" s="196" t="s">
        <v>1052</v>
      </c>
      <c r="S25" s="193"/>
      <c r="T25" s="613"/>
      <c r="U25" s="614"/>
      <c r="V25" s="615"/>
      <c r="W25" s="615"/>
      <c r="X25" s="616"/>
      <c r="Y25" s="618"/>
      <c r="Z25" s="617"/>
      <c r="AA25" s="617"/>
    </row>
    <row r="26" spans="1:27" ht="14.3" customHeight="1" x14ac:dyDescent="0.2">
      <c r="A26" s="17"/>
      <c r="B26" s="196" t="s">
        <v>1053</v>
      </c>
      <c r="D26" s="613"/>
      <c r="E26" s="614"/>
      <c r="F26" s="615"/>
      <c r="G26" s="623"/>
      <c r="H26" s="192"/>
      <c r="I26" s="17"/>
      <c r="J26" s="17" t="s">
        <v>563</v>
      </c>
      <c r="K26" s="193"/>
      <c r="L26" s="107">
        <f>N26+O26</f>
        <v>6643</v>
      </c>
      <c r="M26" s="108">
        <f t="shared" ref="M26:M30" si="12">ROUND(L26/$T$5*100,1)</f>
        <v>3.5</v>
      </c>
      <c r="N26" s="106">
        <v>2508</v>
      </c>
      <c r="O26" s="106">
        <v>4135</v>
      </c>
      <c r="P26" s="192"/>
      <c r="Q26" s="17"/>
      <c r="R26" s="17" t="s">
        <v>563</v>
      </c>
      <c r="S26" s="193"/>
      <c r="T26" s="107">
        <f>V26+W26</f>
        <v>6729</v>
      </c>
      <c r="U26" s="108">
        <f>ROUND(T26/$X$5*100,1)</f>
        <v>3.6</v>
      </c>
      <c r="V26" s="106">
        <v>2435</v>
      </c>
      <c r="W26" s="106">
        <v>4294</v>
      </c>
      <c r="X26" s="274">
        <v>6335</v>
      </c>
      <c r="Y26" s="272">
        <f>ROUND(X26/$X$5*100,1)</f>
        <v>3.4</v>
      </c>
      <c r="Z26" s="273">
        <v>2216</v>
      </c>
      <c r="AA26" s="273">
        <v>4119</v>
      </c>
    </row>
    <row r="27" spans="1:27" ht="14.3" customHeight="1" x14ac:dyDescent="0.2">
      <c r="A27" s="17"/>
      <c r="B27" s="195" t="s">
        <v>566</v>
      </c>
      <c r="D27" s="613">
        <f>F27+G27</f>
        <v>1496</v>
      </c>
      <c r="E27" s="614">
        <f>ROUND(D27/$L$5*100,1)</f>
        <v>0.8</v>
      </c>
      <c r="F27" s="615">
        <v>955</v>
      </c>
      <c r="G27" s="623">
        <v>541</v>
      </c>
      <c r="H27" s="192"/>
      <c r="I27" s="17"/>
      <c r="J27" s="17" t="s">
        <v>564</v>
      </c>
      <c r="K27" s="193"/>
      <c r="L27" s="107">
        <f t="shared" ref="L27:L30" si="13">N27+O27</f>
        <v>7207</v>
      </c>
      <c r="M27" s="108">
        <f t="shared" si="12"/>
        <v>3.8</v>
      </c>
      <c r="N27" s="106">
        <v>3223</v>
      </c>
      <c r="O27" s="106">
        <v>3984</v>
      </c>
      <c r="P27" s="192"/>
      <c r="Q27" s="17"/>
      <c r="R27" s="17" t="s">
        <v>564</v>
      </c>
      <c r="S27" s="193"/>
      <c r="T27" s="107">
        <f t="shared" ref="T27:T30" si="14">V27+W27</f>
        <v>7391</v>
      </c>
      <c r="U27" s="108">
        <f t="shared" ref="U27:U29" si="15">ROUND(T27/$X$5*100,1)</f>
        <v>3.9</v>
      </c>
      <c r="V27" s="106">
        <v>3261</v>
      </c>
      <c r="W27" s="106">
        <v>4130</v>
      </c>
      <c r="X27" s="274">
        <v>7902</v>
      </c>
      <c r="Y27" s="272">
        <f t="shared" ref="Y27:Y29" si="16">ROUND(X27/$X$5*100,1)</f>
        <v>4.2</v>
      </c>
      <c r="Z27" s="273">
        <v>3266</v>
      </c>
      <c r="AA27" s="273">
        <v>4636</v>
      </c>
    </row>
    <row r="28" spans="1:27" ht="14.3" customHeight="1" x14ac:dyDescent="0.2">
      <c r="A28" s="17"/>
      <c r="B28" s="196" t="s">
        <v>1054</v>
      </c>
      <c r="D28" s="613"/>
      <c r="E28" s="614"/>
      <c r="F28" s="615"/>
      <c r="G28" s="623"/>
      <c r="H28" s="192"/>
      <c r="I28" s="17"/>
      <c r="J28" s="17" t="s">
        <v>990</v>
      </c>
      <c r="K28" s="193"/>
      <c r="L28" s="107">
        <f t="shared" si="13"/>
        <v>15792</v>
      </c>
      <c r="M28" s="108">
        <f t="shared" si="12"/>
        <v>8.3000000000000007</v>
      </c>
      <c r="N28" s="106">
        <v>3418</v>
      </c>
      <c r="O28" s="106">
        <v>12374</v>
      </c>
      <c r="P28" s="192"/>
      <c r="Q28" s="17"/>
      <c r="R28" s="17" t="s">
        <v>990</v>
      </c>
      <c r="S28" s="193"/>
      <c r="T28" s="107">
        <f t="shared" si="14"/>
        <v>18924</v>
      </c>
      <c r="U28" s="108">
        <f t="shared" si="15"/>
        <v>10.1</v>
      </c>
      <c r="V28" s="106">
        <v>4195</v>
      </c>
      <c r="W28" s="106">
        <v>14729</v>
      </c>
      <c r="X28" s="274">
        <v>20568</v>
      </c>
      <c r="Y28" s="272">
        <f t="shared" si="16"/>
        <v>10.9</v>
      </c>
      <c r="Z28" s="273">
        <v>4649</v>
      </c>
      <c r="AA28" s="273">
        <v>15919</v>
      </c>
    </row>
    <row r="29" spans="1:27" ht="14.3" customHeight="1" x14ac:dyDescent="0.2">
      <c r="A29" s="17"/>
      <c r="B29" s="197" t="s">
        <v>568</v>
      </c>
      <c r="D29" s="608">
        <f t="shared" ref="D29:D33" si="17">F29+G29</f>
        <v>25702</v>
      </c>
      <c r="E29" s="609">
        <f>ROUND(D29/$L$5*100,1)</f>
        <v>13.5</v>
      </c>
      <c r="F29" s="607">
        <v>14252</v>
      </c>
      <c r="G29" s="612">
        <v>11450</v>
      </c>
      <c r="H29" s="192"/>
      <c r="I29" s="17"/>
      <c r="J29" s="17" t="s">
        <v>762</v>
      </c>
      <c r="K29" s="193"/>
      <c r="L29" s="107">
        <f t="shared" si="13"/>
        <v>979</v>
      </c>
      <c r="M29" s="108">
        <f t="shared" si="12"/>
        <v>0.5</v>
      </c>
      <c r="N29" s="106">
        <v>527</v>
      </c>
      <c r="O29" s="106">
        <v>452</v>
      </c>
      <c r="P29" s="192"/>
      <c r="Q29" s="17"/>
      <c r="R29" s="17" t="s">
        <v>762</v>
      </c>
      <c r="S29" s="193"/>
      <c r="T29" s="107">
        <f t="shared" si="14"/>
        <v>1311</v>
      </c>
      <c r="U29" s="108">
        <f t="shared" si="15"/>
        <v>0.7</v>
      </c>
      <c r="V29" s="106">
        <v>766</v>
      </c>
      <c r="W29" s="106">
        <v>545</v>
      </c>
      <c r="X29" s="274">
        <v>1341</v>
      </c>
      <c r="Y29" s="272">
        <f t="shared" si="16"/>
        <v>0.7</v>
      </c>
      <c r="Z29" s="273">
        <v>740</v>
      </c>
      <c r="AA29" s="273">
        <v>601</v>
      </c>
    </row>
    <row r="30" spans="1:27" ht="14.3" customHeight="1" x14ac:dyDescent="0.2">
      <c r="A30" s="17"/>
      <c r="B30" s="197" t="s">
        <v>569</v>
      </c>
      <c r="D30" s="608">
        <f t="shared" si="17"/>
        <v>0</v>
      </c>
      <c r="E30" s="609">
        <f>ROUND(D30/$D$5*100,1)</f>
        <v>0</v>
      </c>
      <c r="F30" s="607"/>
      <c r="G30" s="612"/>
      <c r="H30" s="192"/>
      <c r="I30" s="17"/>
      <c r="J30" s="195" t="s">
        <v>59</v>
      </c>
      <c r="K30" s="193"/>
      <c r="L30" s="613">
        <f t="shared" si="13"/>
        <v>8267</v>
      </c>
      <c r="M30" s="614">
        <f t="shared" si="12"/>
        <v>4.4000000000000004</v>
      </c>
      <c r="N30" s="615">
        <v>5283</v>
      </c>
      <c r="O30" s="615">
        <v>2984</v>
      </c>
      <c r="P30" s="192"/>
      <c r="Q30" s="17"/>
      <c r="R30" s="195" t="s">
        <v>59</v>
      </c>
      <c r="S30" s="193"/>
      <c r="T30" s="613">
        <f t="shared" si="14"/>
        <v>8993</v>
      </c>
      <c r="U30" s="614">
        <f>ROUND(T30/$X$5*100,1)</f>
        <v>4.8</v>
      </c>
      <c r="V30" s="615">
        <v>5541</v>
      </c>
      <c r="W30" s="615">
        <v>3452</v>
      </c>
      <c r="X30" s="616">
        <v>9524</v>
      </c>
      <c r="Y30" s="618">
        <f>ROUND(X30/$X$5*100,1)</f>
        <v>5.0999999999999996</v>
      </c>
      <c r="Z30" s="617">
        <v>5864</v>
      </c>
      <c r="AA30" s="617">
        <v>3660</v>
      </c>
    </row>
    <row r="31" spans="1:27" ht="14.3" customHeight="1" x14ac:dyDescent="0.2">
      <c r="A31" s="17"/>
      <c r="B31" s="197" t="s">
        <v>24</v>
      </c>
      <c r="D31" s="608">
        <f t="shared" si="17"/>
        <v>3558</v>
      </c>
      <c r="E31" s="609">
        <f>ROUND(D31/$L$5*100,1)</f>
        <v>1.9</v>
      </c>
      <c r="F31" s="607">
        <v>2783</v>
      </c>
      <c r="G31" s="612">
        <v>775</v>
      </c>
      <c r="H31" s="192"/>
      <c r="I31" s="17"/>
      <c r="J31" s="196" t="s">
        <v>1026</v>
      </c>
      <c r="K31" s="193"/>
      <c r="L31" s="613"/>
      <c r="M31" s="614"/>
      <c r="N31" s="615"/>
      <c r="O31" s="615"/>
      <c r="P31" s="192"/>
      <c r="Q31" s="17"/>
      <c r="R31" s="196" t="s">
        <v>1026</v>
      </c>
      <c r="S31" s="193"/>
      <c r="T31" s="613"/>
      <c r="U31" s="614"/>
      <c r="V31" s="615"/>
      <c r="W31" s="615"/>
      <c r="X31" s="616"/>
      <c r="Y31" s="618"/>
      <c r="Z31" s="617"/>
      <c r="AA31" s="617"/>
    </row>
    <row r="32" spans="1:27" ht="14.3" customHeight="1" x14ac:dyDescent="0.2">
      <c r="A32" s="17"/>
      <c r="B32" s="198" t="s">
        <v>1055</v>
      </c>
      <c r="D32" s="608">
        <f t="shared" si="17"/>
        <v>0</v>
      </c>
      <c r="E32" s="609">
        <f>ROUND(D32/$D$5*100,1)</f>
        <v>0</v>
      </c>
      <c r="F32" s="607"/>
      <c r="G32" s="612"/>
      <c r="H32" s="192"/>
      <c r="I32" s="17"/>
      <c r="J32" s="199" t="s">
        <v>570</v>
      </c>
      <c r="K32" s="193"/>
      <c r="L32" s="107">
        <f t="shared" ref="L32:L33" si="18">N32+O32</f>
        <v>3467</v>
      </c>
      <c r="M32" s="108">
        <f t="shared" ref="M32:M33" si="19">ROUND(L32/$T$5*100,1)</f>
        <v>1.8</v>
      </c>
      <c r="N32" s="106">
        <v>2599</v>
      </c>
      <c r="O32" s="106">
        <v>868</v>
      </c>
      <c r="P32" s="192"/>
      <c r="Q32" s="17"/>
      <c r="R32" s="199" t="s">
        <v>570</v>
      </c>
      <c r="S32" s="193"/>
      <c r="T32" s="107">
        <f t="shared" ref="T32:T33" si="20">V32+W32</f>
        <v>3568</v>
      </c>
      <c r="U32" s="108">
        <f>ROUND(T32/$X$5*100,1)</f>
        <v>1.9</v>
      </c>
      <c r="V32" s="106">
        <v>2502</v>
      </c>
      <c r="W32" s="106">
        <v>1066</v>
      </c>
      <c r="X32" s="274">
        <v>3594</v>
      </c>
      <c r="Y32" s="272">
        <f>ROUND(X32/$X$5*100,1)</f>
        <v>1.9</v>
      </c>
      <c r="Z32" s="273">
        <v>2363</v>
      </c>
      <c r="AA32" s="273">
        <v>1231</v>
      </c>
    </row>
    <row r="33" spans="1:27" ht="14.3" customHeight="1" x14ac:dyDescent="0.2">
      <c r="A33" s="619" t="s">
        <v>603</v>
      </c>
      <c r="B33" s="619"/>
      <c r="C33" s="129"/>
      <c r="D33" s="4">
        <f t="shared" si="17"/>
        <v>2404</v>
      </c>
      <c r="E33" s="9">
        <f>ROUND(D33/$L$5*100,1)</f>
        <v>1.3</v>
      </c>
      <c r="F33" s="5">
        <v>1433</v>
      </c>
      <c r="G33" s="19">
        <v>971</v>
      </c>
      <c r="H33" s="200"/>
      <c r="I33" s="619" t="s">
        <v>603</v>
      </c>
      <c r="J33" s="619"/>
      <c r="K33" s="201"/>
      <c r="L33" s="4">
        <f t="shared" si="18"/>
        <v>14323</v>
      </c>
      <c r="M33" s="9">
        <f t="shared" si="19"/>
        <v>7.6</v>
      </c>
      <c r="N33" s="5">
        <v>8351</v>
      </c>
      <c r="O33" s="19">
        <v>5972</v>
      </c>
      <c r="P33" s="1"/>
      <c r="Q33" s="619" t="s">
        <v>603</v>
      </c>
      <c r="R33" s="619"/>
      <c r="S33" s="201"/>
      <c r="T33" s="4">
        <f t="shared" si="20"/>
        <v>6837</v>
      </c>
      <c r="U33" s="9">
        <f>ROUND(T33/$X$5*100,1)</f>
        <v>3.6</v>
      </c>
      <c r="V33" s="5">
        <v>4170</v>
      </c>
      <c r="W33" s="5">
        <v>2667</v>
      </c>
      <c r="X33" s="275">
        <v>5137</v>
      </c>
      <c r="Y33" s="276">
        <f>ROUND(X33/$X$5*100,1)</f>
        <v>2.7</v>
      </c>
      <c r="Z33" s="277">
        <v>2660</v>
      </c>
      <c r="AA33" s="277">
        <v>2477</v>
      </c>
    </row>
    <row r="34" spans="1:27" ht="18" customHeight="1" x14ac:dyDescent="0.2">
      <c r="A34" s="1" t="s">
        <v>263</v>
      </c>
      <c r="H34" s="1"/>
      <c r="P34" s="1"/>
    </row>
    <row r="35" spans="1:27" x14ac:dyDescent="0.2">
      <c r="H35" s="1"/>
      <c r="P35" s="1"/>
    </row>
    <row r="36" spans="1:27" x14ac:dyDescent="0.2">
      <c r="H36" s="1"/>
      <c r="P36" s="1"/>
    </row>
    <row r="37" spans="1:27" x14ac:dyDescent="0.2">
      <c r="H37" s="1"/>
      <c r="P37" s="1"/>
    </row>
    <row r="38" spans="1:27" x14ac:dyDescent="0.2">
      <c r="H38" s="1"/>
      <c r="P38" s="1"/>
    </row>
    <row r="39" spans="1:27" x14ac:dyDescent="0.2">
      <c r="H39" s="1"/>
      <c r="P39" s="1"/>
    </row>
    <row r="40" spans="1:27" x14ac:dyDescent="0.2">
      <c r="H40" s="1"/>
      <c r="P40" s="1"/>
    </row>
    <row r="41" spans="1:27" x14ac:dyDescent="0.2">
      <c r="H41" s="1"/>
      <c r="P41" s="1"/>
    </row>
    <row r="42" spans="1:27" x14ac:dyDescent="0.2">
      <c r="H42" s="1"/>
      <c r="P42" s="1"/>
    </row>
    <row r="43" spans="1:27" x14ac:dyDescent="0.2">
      <c r="H43" s="1"/>
      <c r="P43" s="1"/>
    </row>
    <row r="44" spans="1:27" x14ac:dyDescent="0.2">
      <c r="H44" s="1"/>
      <c r="P44" s="1"/>
    </row>
    <row r="45" spans="1:27" x14ac:dyDescent="0.2">
      <c r="H45" s="1"/>
      <c r="P45" s="1"/>
    </row>
    <row r="46" spans="1:27" x14ac:dyDescent="0.2">
      <c r="H46" s="1"/>
      <c r="P46" s="1"/>
    </row>
    <row r="47" spans="1:27" x14ac:dyDescent="0.2">
      <c r="H47" s="1"/>
      <c r="P47" s="1"/>
    </row>
    <row r="48" spans="1:27" x14ac:dyDescent="0.2">
      <c r="H48" s="1"/>
      <c r="P48" s="1"/>
    </row>
    <row r="49" spans="8:16" x14ac:dyDescent="0.2">
      <c r="H49" s="1"/>
      <c r="P49" s="1"/>
    </row>
  </sheetData>
  <mergeCells count="97">
    <mergeCell ref="M24:M25"/>
    <mergeCell ref="N24:N25"/>
    <mergeCell ref="O24:O25"/>
    <mergeCell ref="L30:L31"/>
    <mergeCell ref="M30:M31"/>
    <mergeCell ref="N30:N31"/>
    <mergeCell ref="O30:O31"/>
    <mergeCell ref="D31:D32"/>
    <mergeCell ref="E31:E32"/>
    <mergeCell ref="F31:F32"/>
    <mergeCell ref="G31:G32"/>
    <mergeCell ref="L22:L23"/>
    <mergeCell ref="L24:L25"/>
    <mergeCell ref="D27:D28"/>
    <mergeCell ref="E27:E28"/>
    <mergeCell ref="F27:F28"/>
    <mergeCell ref="G27:G28"/>
    <mergeCell ref="D29:D30"/>
    <mergeCell ref="E29:E30"/>
    <mergeCell ref="F29:F30"/>
    <mergeCell ref="G29:G30"/>
    <mergeCell ref="B18:B19"/>
    <mergeCell ref="D25:D26"/>
    <mergeCell ref="E25:E26"/>
    <mergeCell ref="F25:F26"/>
    <mergeCell ref="G25:G26"/>
    <mergeCell ref="A33:B33"/>
    <mergeCell ref="I33:J33"/>
    <mergeCell ref="Q33:R33"/>
    <mergeCell ref="B1:O1"/>
    <mergeCell ref="Q1:AA1"/>
    <mergeCell ref="Z30:Z31"/>
    <mergeCell ref="AA30:AA31"/>
    <mergeCell ref="T30:T31"/>
    <mergeCell ref="U30:U31"/>
    <mergeCell ref="V30:V31"/>
    <mergeCell ref="W30:W31"/>
    <mergeCell ref="X30:X31"/>
    <mergeCell ref="Y30:Y31"/>
    <mergeCell ref="T24:T25"/>
    <mergeCell ref="V22:V23"/>
    <mergeCell ref="W22:W23"/>
    <mergeCell ref="X22:X23"/>
    <mergeCell ref="AA22:AA23"/>
    <mergeCell ref="AA24:AA25"/>
    <mergeCell ref="U24:U25"/>
    <mergeCell ref="V24:V25"/>
    <mergeCell ref="W24:W25"/>
    <mergeCell ref="X24:X25"/>
    <mergeCell ref="Y24:Y25"/>
    <mergeCell ref="Z24:Z25"/>
    <mergeCell ref="Y22:Y23"/>
    <mergeCell ref="Z22:Z23"/>
    <mergeCell ref="T22:T23"/>
    <mergeCell ref="U22:U23"/>
    <mergeCell ref="M22:M23"/>
    <mergeCell ref="N22:N23"/>
    <mergeCell ref="O22:O23"/>
    <mergeCell ref="O15:O16"/>
    <mergeCell ref="T15:T16"/>
    <mergeCell ref="U15:U16"/>
    <mergeCell ref="D18:D19"/>
    <mergeCell ref="E18:E19"/>
    <mergeCell ref="F18:F19"/>
    <mergeCell ref="G18:G19"/>
    <mergeCell ref="A14:B14"/>
    <mergeCell ref="I14:J14"/>
    <mergeCell ref="Q14:R14"/>
    <mergeCell ref="AA15:AA16"/>
    <mergeCell ref="V15:V16"/>
    <mergeCell ref="W15:W16"/>
    <mergeCell ref="D15:D16"/>
    <mergeCell ref="E15:E16"/>
    <mergeCell ref="F15:F16"/>
    <mergeCell ref="X15:X16"/>
    <mergeCell ref="Y15:Y16"/>
    <mergeCell ref="Z15:Z16"/>
    <mergeCell ref="G15:G16"/>
    <mergeCell ref="L15:L16"/>
    <mergeCell ref="M15:M16"/>
    <mergeCell ref="N15:N16"/>
    <mergeCell ref="A10:B10"/>
    <mergeCell ref="I10:J10"/>
    <mergeCell ref="Y3:AA3"/>
    <mergeCell ref="A5:B5"/>
    <mergeCell ref="I5:J5"/>
    <mergeCell ref="Q5:R5"/>
    <mergeCell ref="A6:B6"/>
    <mergeCell ref="I6:J6"/>
    <mergeCell ref="Q6:R6"/>
    <mergeCell ref="A3:C4"/>
    <mergeCell ref="D3:G3"/>
    <mergeCell ref="H3:K4"/>
    <mergeCell ref="M3:O3"/>
    <mergeCell ref="Q3:R4"/>
    <mergeCell ref="U3:W3"/>
    <mergeCell ref="Q10:R10"/>
  </mergeCells>
  <phoneticPr fontId="3"/>
  <pageMargins left="0.78740157480314965" right="0.78740157480314965" top="0.86614173228346458" bottom="0.6692913385826772" header="0.51181102362204722" footer="0.51181102362204722"/>
  <pageSetup paperSize="9" scale="84" orientation="portrait" r:id="rId1"/>
  <headerFooter alignWithMargins="0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activeCell="K7" sqref="K7"/>
    </sheetView>
  </sheetViews>
  <sheetFormatPr defaultColWidth="9" defaultRowHeight="12.2" x14ac:dyDescent="0.2"/>
  <cols>
    <col min="1" max="1" width="15.09765625" style="44" customWidth="1"/>
    <col min="2" max="8" width="8" style="44" customWidth="1"/>
    <col min="9" max="16384" width="9" style="44"/>
  </cols>
  <sheetData>
    <row r="1" spans="1:8" ht="18.850000000000001" x14ac:dyDescent="0.2">
      <c r="A1" s="625" t="s">
        <v>1156</v>
      </c>
      <c r="B1" s="625"/>
      <c r="C1" s="625"/>
      <c r="D1" s="625"/>
      <c r="E1" s="625"/>
      <c r="F1" s="625"/>
      <c r="G1" s="625"/>
      <c r="H1" s="625"/>
    </row>
    <row r="2" spans="1:8" ht="18.7" customHeight="1" x14ac:dyDescent="0.2">
      <c r="H2" s="57" t="s">
        <v>1118</v>
      </c>
    </row>
    <row r="3" spans="1:8" ht="21.75" customHeight="1" x14ac:dyDescent="0.2">
      <c r="A3" s="515" t="s">
        <v>326</v>
      </c>
      <c r="B3" s="594" t="s">
        <v>865</v>
      </c>
      <c r="C3" s="531" t="s">
        <v>1091</v>
      </c>
      <c r="D3" s="624"/>
      <c r="E3" s="624"/>
      <c r="F3" s="624"/>
      <c r="G3" s="624"/>
      <c r="H3" s="624"/>
    </row>
    <row r="4" spans="1:8" ht="21.75" customHeight="1" x14ac:dyDescent="0.2">
      <c r="A4" s="517"/>
      <c r="B4" s="595"/>
      <c r="C4" s="77" t="s">
        <v>1157</v>
      </c>
      <c r="D4" s="77" t="s">
        <v>1158</v>
      </c>
      <c r="E4" s="77" t="s">
        <v>1159</v>
      </c>
      <c r="F4" s="77" t="s">
        <v>1160</v>
      </c>
      <c r="G4" s="77" t="s">
        <v>1161</v>
      </c>
      <c r="H4" s="79" t="s">
        <v>1162</v>
      </c>
    </row>
    <row r="5" spans="1:8" ht="28.55" customHeight="1" x14ac:dyDescent="0.2">
      <c r="A5" s="437" t="s">
        <v>122</v>
      </c>
      <c r="B5" s="261">
        <f>SUM(B6:B10)</f>
        <v>16596</v>
      </c>
      <c r="C5" s="247">
        <f t="shared" ref="C5:G5" si="0">SUM(C6:C10)</f>
        <v>2016</v>
      </c>
      <c r="D5" s="247">
        <f t="shared" si="0"/>
        <v>4153</v>
      </c>
      <c r="E5" s="247">
        <f t="shared" si="0"/>
        <v>5149</v>
      </c>
      <c r="F5" s="247">
        <f t="shared" si="0"/>
        <v>3188</v>
      </c>
      <c r="G5" s="247">
        <f t="shared" si="0"/>
        <v>1530</v>
      </c>
      <c r="H5" s="247">
        <f>SUM(H6:I10)</f>
        <v>560</v>
      </c>
    </row>
    <row r="6" spans="1:8" ht="28.55" customHeight="1" x14ac:dyDescent="0.2">
      <c r="A6" s="203" t="s">
        <v>1163</v>
      </c>
      <c r="B6" s="45">
        <f>SUM(C6:H6)</f>
        <v>3466</v>
      </c>
      <c r="C6" s="46">
        <v>1553</v>
      </c>
      <c r="D6" s="46">
        <v>1650</v>
      </c>
      <c r="E6" s="46">
        <v>217</v>
      </c>
      <c r="F6" s="46">
        <v>37</v>
      </c>
      <c r="G6" s="46">
        <v>9</v>
      </c>
      <c r="H6" s="46">
        <v>0</v>
      </c>
    </row>
    <row r="7" spans="1:8" ht="28.55" customHeight="1" x14ac:dyDescent="0.2">
      <c r="A7" s="203" t="s">
        <v>1164</v>
      </c>
      <c r="B7" s="45">
        <f>SUM(C7:H7)</f>
        <v>5184</v>
      </c>
      <c r="C7" s="46">
        <v>416</v>
      </c>
      <c r="D7" s="46">
        <v>2192</v>
      </c>
      <c r="E7" s="46">
        <v>2376</v>
      </c>
      <c r="F7" s="46">
        <v>170</v>
      </c>
      <c r="G7" s="46">
        <v>28</v>
      </c>
      <c r="H7" s="46">
        <v>2</v>
      </c>
    </row>
    <row r="8" spans="1:8" ht="28.55" customHeight="1" x14ac:dyDescent="0.2">
      <c r="A8" s="203" t="s">
        <v>1165</v>
      </c>
      <c r="B8" s="45">
        <f>SUM(C8:H8)</f>
        <v>3988</v>
      </c>
      <c r="C8" s="46">
        <v>39</v>
      </c>
      <c r="D8" s="46">
        <v>287</v>
      </c>
      <c r="E8" s="46">
        <v>2262</v>
      </c>
      <c r="F8" s="46">
        <v>1294</v>
      </c>
      <c r="G8" s="46">
        <v>90</v>
      </c>
      <c r="H8" s="46">
        <v>16</v>
      </c>
    </row>
    <row r="9" spans="1:8" ht="28.55" customHeight="1" x14ac:dyDescent="0.2">
      <c r="A9" s="203" t="s">
        <v>1166</v>
      </c>
      <c r="B9" s="45">
        <f>SUM(C9:H9)</f>
        <v>2512</v>
      </c>
      <c r="C9" s="46">
        <v>6</v>
      </c>
      <c r="D9" s="46">
        <v>18</v>
      </c>
      <c r="E9" s="46">
        <v>269</v>
      </c>
      <c r="F9" s="46">
        <v>1461</v>
      </c>
      <c r="G9" s="46">
        <v>701</v>
      </c>
      <c r="H9" s="46">
        <v>57</v>
      </c>
    </row>
    <row r="10" spans="1:8" ht="28.55" customHeight="1" x14ac:dyDescent="0.2">
      <c r="A10" s="204" t="s">
        <v>1167</v>
      </c>
      <c r="B10" s="48">
        <f>SUM(C10:H10)</f>
        <v>1446</v>
      </c>
      <c r="C10" s="49">
        <v>2</v>
      </c>
      <c r="D10" s="49">
        <v>6</v>
      </c>
      <c r="E10" s="49">
        <v>25</v>
      </c>
      <c r="F10" s="49">
        <v>226</v>
      </c>
      <c r="G10" s="49">
        <v>702</v>
      </c>
      <c r="H10" s="49">
        <v>485</v>
      </c>
    </row>
    <row r="11" spans="1:8" ht="18" customHeight="1" x14ac:dyDescent="0.2">
      <c r="A11" s="44" t="s">
        <v>263</v>
      </c>
    </row>
  </sheetData>
  <mergeCells count="4">
    <mergeCell ref="B3:B4"/>
    <mergeCell ref="A3:A4"/>
    <mergeCell ref="C3:H3"/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3"/>
  <sheetViews>
    <sheetView showGridLines="0" zoomScaleNormal="100" workbookViewId="0">
      <selection activeCell="R10" sqref="R10"/>
    </sheetView>
  </sheetViews>
  <sheetFormatPr defaultColWidth="9" defaultRowHeight="12.2" x14ac:dyDescent="0.2"/>
  <cols>
    <col min="1" max="1" width="0.5" style="30" customWidth="1"/>
    <col min="2" max="2" width="1.09765625" style="30" customWidth="1"/>
    <col min="3" max="3" width="17.5" style="30" customWidth="1"/>
    <col min="4" max="4" width="0.5" style="30" customWidth="1"/>
    <col min="5" max="7" width="7.09765625" style="30" bestFit="1" customWidth="1"/>
    <col min="8" max="9" width="7.09765625" style="30" customWidth="1"/>
    <col min="10" max="14" width="6.3984375" style="30" customWidth="1"/>
    <col min="15" max="16384" width="9" style="30"/>
  </cols>
  <sheetData>
    <row r="1" spans="1:14" ht="18.850000000000001" x14ac:dyDescent="0.2">
      <c r="A1" s="482" t="s">
        <v>1168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</row>
    <row r="2" spans="1:14" ht="18.850000000000001" x14ac:dyDescent="0.2">
      <c r="A2" s="482" t="s">
        <v>1169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</row>
    <row r="3" spans="1:14" ht="14.95" customHeight="1" x14ac:dyDescent="0.2">
      <c r="N3" s="205" t="s">
        <v>1132</v>
      </c>
    </row>
    <row r="4" spans="1:14" ht="14.95" customHeight="1" x14ac:dyDescent="0.2">
      <c r="A4" s="491" t="s">
        <v>272</v>
      </c>
      <c r="B4" s="493"/>
      <c r="C4" s="493"/>
      <c r="D4" s="493"/>
      <c r="E4" s="627" t="s">
        <v>865</v>
      </c>
      <c r="F4" s="493" t="s">
        <v>128</v>
      </c>
      <c r="G4" s="493"/>
      <c r="H4" s="493"/>
      <c r="I4" s="493"/>
      <c r="J4" s="493" t="s">
        <v>133</v>
      </c>
      <c r="K4" s="627" t="s">
        <v>123</v>
      </c>
      <c r="L4" s="627" t="s">
        <v>124</v>
      </c>
      <c r="M4" s="630" t="s">
        <v>135</v>
      </c>
      <c r="N4" s="629" t="s">
        <v>134</v>
      </c>
    </row>
    <row r="5" spans="1:14" ht="48.75" customHeight="1" x14ac:dyDescent="0.2">
      <c r="A5" s="492"/>
      <c r="B5" s="626"/>
      <c r="C5" s="626"/>
      <c r="D5" s="626"/>
      <c r="E5" s="628"/>
      <c r="F5" s="206" t="s">
        <v>865</v>
      </c>
      <c r="G5" s="207" t="s">
        <v>25</v>
      </c>
      <c r="H5" s="207" t="s">
        <v>1037</v>
      </c>
      <c r="I5" s="207" t="s">
        <v>1038</v>
      </c>
      <c r="J5" s="626"/>
      <c r="K5" s="628"/>
      <c r="L5" s="628"/>
      <c r="M5" s="626"/>
      <c r="N5" s="495"/>
    </row>
    <row r="6" spans="1:14" ht="7.5" customHeight="1" x14ac:dyDescent="0.2">
      <c r="A6" s="208"/>
      <c r="B6" s="208"/>
      <c r="C6" s="208"/>
      <c r="D6" s="208"/>
      <c r="E6" s="209"/>
      <c r="F6" s="208"/>
      <c r="G6" s="208"/>
      <c r="H6" s="208"/>
      <c r="I6" s="208"/>
      <c r="J6" s="208"/>
      <c r="K6" s="208"/>
      <c r="L6" s="208"/>
      <c r="M6" s="208"/>
      <c r="N6" s="208"/>
    </row>
    <row r="7" spans="1:14" ht="17.45" customHeight="1" x14ac:dyDescent="0.2">
      <c r="B7" s="632" t="s">
        <v>264</v>
      </c>
      <c r="C7" s="632"/>
      <c r="D7" s="278"/>
      <c r="E7" s="279">
        <v>188007</v>
      </c>
      <c r="F7" s="280">
        <v>151906</v>
      </c>
      <c r="G7" s="280">
        <v>98280</v>
      </c>
      <c r="H7" s="280">
        <v>6445</v>
      </c>
      <c r="I7" s="280">
        <v>47181</v>
      </c>
      <c r="J7" s="280">
        <v>9820</v>
      </c>
      <c r="K7" s="280">
        <v>3846</v>
      </c>
      <c r="L7" s="280">
        <v>11378</v>
      </c>
      <c r="M7" s="280">
        <v>7081</v>
      </c>
      <c r="N7" s="280">
        <v>465</v>
      </c>
    </row>
    <row r="8" spans="1:14" ht="17.45" customHeight="1" x14ac:dyDescent="0.2">
      <c r="C8" s="88" t="s">
        <v>26</v>
      </c>
      <c r="E8" s="85">
        <v>9578</v>
      </c>
      <c r="F8" s="86">
        <v>3038</v>
      </c>
      <c r="G8" s="86">
        <v>719</v>
      </c>
      <c r="H8" s="86">
        <v>49</v>
      </c>
      <c r="I8" s="86">
        <v>2270</v>
      </c>
      <c r="J8" s="86">
        <v>190</v>
      </c>
      <c r="K8" s="86">
        <v>742</v>
      </c>
      <c r="L8" s="86">
        <v>2278</v>
      </c>
      <c r="M8" s="86">
        <v>3281</v>
      </c>
      <c r="N8" s="86">
        <v>0</v>
      </c>
    </row>
    <row r="9" spans="1:14" ht="17.45" customHeight="1" x14ac:dyDescent="0.2">
      <c r="C9" s="88" t="s">
        <v>557</v>
      </c>
      <c r="E9" s="85">
        <v>9560</v>
      </c>
      <c r="F9" s="86">
        <v>3024</v>
      </c>
      <c r="G9" s="86">
        <v>708</v>
      </c>
      <c r="H9" s="86">
        <v>49</v>
      </c>
      <c r="I9" s="86">
        <v>2267</v>
      </c>
      <c r="J9" s="86">
        <v>189</v>
      </c>
      <c r="K9" s="86">
        <v>741</v>
      </c>
      <c r="L9" s="86">
        <v>2277</v>
      </c>
      <c r="M9" s="86">
        <v>3281</v>
      </c>
      <c r="N9" s="86">
        <v>0</v>
      </c>
    </row>
    <row r="10" spans="1:14" ht="17.45" customHeight="1" x14ac:dyDescent="0.2">
      <c r="C10" s="88" t="s">
        <v>265</v>
      </c>
      <c r="E10" s="85">
        <v>70</v>
      </c>
      <c r="F10" s="86">
        <v>29</v>
      </c>
      <c r="G10" s="86">
        <v>16</v>
      </c>
      <c r="H10" s="86">
        <v>1</v>
      </c>
      <c r="I10" s="86">
        <v>12</v>
      </c>
      <c r="J10" s="86">
        <v>11</v>
      </c>
      <c r="K10" s="86">
        <v>4</v>
      </c>
      <c r="L10" s="86">
        <v>15</v>
      </c>
      <c r="M10" s="86">
        <v>11</v>
      </c>
      <c r="N10" s="86">
        <v>0</v>
      </c>
    </row>
    <row r="11" spans="1:14" ht="24.8" customHeight="1" x14ac:dyDescent="0.2">
      <c r="C11" s="87" t="s">
        <v>844</v>
      </c>
      <c r="E11" s="85">
        <v>38</v>
      </c>
      <c r="F11" s="86">
        <v>32</v>
      </c>
      <c r="G11" s="86">
        <v>32</v>
      </c>
      <c r="H11" s="86">
        <v>0</v>
      </c>
      <c r="I11" s="86">
        <v>0</v>
      </c>
      <c r="J11" s="86">
        <v>4</v>
      </c>
      <c r="K11" s="86">
        <v>0</v>
      </c>
      <c r="L11" s="86">
        <v>2</v>
      </c>
      <c r="M11" s="86">
        <v>0</v>
      </c>
      <c r="N11" s="86">
        <v>0</v>
      </c>
    </row>
    <row r="12" spans="1:14" ht="17.45" customHeight="1" x14ac:dyDescent="0.2">
      <c r="C12" s="88" t="s">
        <v>269</v>
      </c>
      <c r="E12" s="85">
        <v>13192</v>
      </c>
      <c r="F12" s="86">
        <v>7796</v>
      </c>
      <c r="G12" s="86">
        <v>6676</v>
      </c>
      <c r="H12" s="86">
        <v>95</v>
      </c>
      <c r="I12" s="86">
        <v>1025</v>
      </c>
      <c r="J12" s="86">
        <v>2055</v>
      </c>
      <c r="K12" s="86">
        <v>581</v>
      </c>
      <c r="L12" s="86">
        <v>1947</v>
      </c>
      <c r="M12" s="86">
        <v>651</v>
      </c>
      <c r="N12" s="86">
        <v>0</v>
      </c>
    </row>
    <row r="13" spans="1:14" ht="17.45" customHeight="1" x14ac:dyDescent="0.2">
      <c r="C13" s="88" t="s">
        <v>270</v>
      </c>
      <c r="E13" s="85">
        <v>51253</v>
      </c>
      <c r="F13" s="86">
        <v>47496</v>
      </c>
      <c r="G13" s="86">
        <v>36858</v>
      </c>
      <c r="H13" s="86">
        <v>4221</v>
      </c>
      <c r="I13" s="86">
        <v>6417</v>
      </c>
      <c r="J13" s="86">
        <v>1955</v>
      </c>
      <c r="K13" s="86">
        <v>194</v>
      </c>
      <c r="L13" s="86">
        <v>512</v>
      </c>
      <c r="M13" s="86">
        <v>288</v>
      </c>
      <c r="N13" s="86">
        <v>357</v>
      </c>
    </row>
    <row r="14" spans="1:14" ht="24.8" customHeight="1" x14ac:dyDescent="0.2">
      <c r="C14" s="87" t="s">
        <v>845</v>
      </c>
      <c r="E14" s="85">
        <v>847</v>
      </c>
      <c r="F14" s="86">
        <v>824</v>
      </c>
      <c r="G14" s="86">
        <v>722</v>
      </c>
      <c r="H14" s="86">
        <v>23</v>
      </c>
      <c r="I14" s="86">
        <v>79</v>
      </c>
      <c r="J14" s="86">
        <v>14</v>
      </c>
      <c r="K14" s="86">
        <v>0</v>
      </c>
      <c r="L14" s="86">
        <v>6</v>
      </c>
      <c r="M14" s="86">
        <v>0</v>
      </c>
      <c r="N14" s="86">
        <v>0</v>
      </c>
    </row>
    <row r="15" spans="1:14" ht="17.45" customHeight="1" x14ac:dyDescent="0.2">
      <c r="C15" s="88" t="s">
        <v>760</v>
      </c>
      <c r="E15" s="85">
        <v>1897</v>
      </c>
      <c r="F15" s="86">
        <v>1539</v>
      </c>
      <c r="G15" s="86">
        <v>1252</v>
      </c>
      <c r="H15" s="86">
        <v>66</v>
      </c>
      <c r="I15" s="86">
        <v>221</v>
      </c>
      <c r="J15" s="86">
        <v>151</v>
      </c>
      <c r="K15" s="86">
        <v>18</v>
      </c>
      <c r="L15" s="86">
        <v>160</v>
      </c>
      <c r="M15" s="86">
        <v>12</v>
      </c>
      <c r="N15" s="86">
        <v>0</v>
      </c>
    </row>
    <row r="16" spans="1:14" ht="17.45" customHeight="1" x14ac:dyDescent="0.2">
      <c r="C16" s="88" t="s">
        <v>559</v>
      </c>
      <c r="E16" s="85">
        <v>8858</v>
      </c>
      <c r="F16" s="86">
        <v>8088</v>
      </c>
      <c r="G16" s="86">
        <v>6513</v>
      </c>
      <c r="H16" s="86">
        <v>322</v>
      </c>
      <c r="I16" s="86">
        <v>1253</v>
      </c>
      <c r="J16" s="86">
        <v>374</v>
      </c>
      <c r="K16" s="86">
        <v>30</v>
      </c>
      <c r="L16" s="86">
        <v>237</v>
      </c>
      <c r="M16" s="86">
        <v>25</v>
      </c>
      <c r="N16" s="86">
        <v>0</v>
      </c>
    </row>
    <row r="17" spans="2:14" ht="17.45" customHeight="1" x14ac:dyDescent="0.2">
      <c r="C17" s="88" t="s">
        <v>560</v>
      </c>
      <c r="E17" s="85">
        <v>27355</v>
      </c>
      <c r="F17" s="86">
        <v>22848</v>
      </c>
      <c r="G17" s="86">
        <v>10735</v>
      </c>
      <c r="H17" s="86">
        <v>308</v>
      </c>
      <c r="I17" s="86">
        <v>11805</v>
      </c>
      <c r="J17" s="86">
        <v>2094</v>
      </c>
      <c r="K17" s="86">
        <v>447</v>
      </c>
      <c r="L17" s="86">
        <v>1049</v>
      </c>
      <c r="M17" s="86">
        <v>720</v>
      </c>
      <c r="N17" s="86">
        <v>0</v>
      </c>
    </row>
    <row r="18" spans="2:14" ht="17.45" customHeight="1" x14ac:dyDescent="0.2">
      <c r="C18" s="88" t="s">
        <v>843</v>
      </c>
      <c r="E18" s="85">
        <v>3373</v>
      </c>
      <c r="F18" s="86">
        <v>3080</v>
      </c>
      <c r="G18" s="86">
        <v>2609</v>
      </c>
      <c r="H18" s="86">
        <v>38</v>
      </c>
      <c r="I18" s="86">
        <v>433</v>
      </c>
      <c r="J18" s="86">
        <v>165</v>
      </c>
      <c r="K18" s="86">
        <v>19</v>
      </c>
      <c r="L18" s="86">
        <v>73</v>
      </c>
      <c r="M18" s="86">
        <v>14</v>
      </c>
      <c r="N18" s="86">
        <v>0</v>
      </c>
    </row>
    <row r="19" spans="2:14" ht="24.8" customHeight="1" x14ac:dyDescent="0.2">
      <c r="C19" s="87" t="s">
        <v>846</v>
      </c>
      <c r="E19" s="85">
        <v>2563</v>
      </c>
      <c r="F19" s="86">
        <v>1536</v>
      </c>
      <c r="G19" s="86">
        <v>990</v>
      </c>
      <c r="H19" s="86">
        <v>14</v>
      </c>
      <c r="I19" s="86">
        <v>532</v>
      </c>
      <c r="J19" s="86">
        <v>467</v>
      </c>
      <c r="K19" s="86">
        <v>55</v>
      </c>
      <c r="L19" s="86">
        <v>367</v>
      </c>
      <c r="M19" s="86">
        <v>121</v>
      </c>
      <c r="N19" s="86">
        <v>0</v>
      </c>
    </row>
    <row r="20" spans="2:14" ht="24.8" customHeight="1" x14ac:dyDescent="0.2">
      <c r="C20" s="87" t="s">
        <v>847</v>
      </c>
      <c r="E20" s="85">
        <v>4922</v>
      </c>
      <c r="F20" s="86">
        <v>3145</v>
      </c>
      <c r="G20" s="86">
        <v>2235</v>
      </c>
      <c r="H20" s="86">
        <v>99</v>
      </c>
      <c r="I20" s="86">
        <v>811</v>
      </c>
      <c r="J20" s="86">
        <v>447</v>
      </c>
      <c r="K20" s="86">
        <v>316</v>
      </c>
      <c r="L20" s="86">
        <v>731</v>
      </c>
      <c r="M20" s="86">
        <v>260</v>
      </c>
      <c r="N20" s="86">
        <v>0</v>
      </c>
    </row>
    <row r="21" spans="2:14" ht="24.8" customHeight="1" x14ac:dyDescent="0.2">
      <c r="C21" s="87" t="s">
        <v>997</v>
      </c>
      <c r="E21" s="85">
        <v>9660</v>
      </c>
      <c r="F21" s="86">
        <v>7712</v>
      </c>
      <c r="G21" s="86">
        <v>1788</v>
      </c>
      <c r="H21" s="86">
        <v>67</v>
      </c>
      <c r="I21" s="86">
        <v>5857</v>
      </c>
      <c r="J21" s="86">
        <v>345</v>
      </c>
      <c r="K21" s="86">
        <v>464</v>
      </c>
      <c r="L21" s="86">
        <v>540</v>
      </c>
      <c r="M21" s="86">
        <v>522</v>
      </c>
      <c r="N21" s="86">
        <v>0</v>
      </c>
    </row>
    <row r="22" spans="2:14" ht="24.8" customHeight="1" x14ac:dyDescent="0.2">
      <c r="C22" s="88" t="s">
        <v>563</v>
      </c>
      <c r="E22" s="85">
        <v>6335</v>
      </c>
      <c r="F22" s="86">
        <v>4359</v>
      </c>
      <c r="G22" s="86">
        <v>1883</v>
      </c>
      <c r="H22" s="86">
        <v>44</v>
      </c>
      <c r="I22" s="86">
        <v>2432</v>
      </c>
      <c r="J22" s="86">
        <v>260</v>
      </c>
      <c r="K22" s="86">
        <v>307</v>
      </c>
      <c r="L22" s="86">
        <v>959</v>
      </c>
      <c r="M22" s="86">
        <v>393</v>
      </c>
      <c r="N22" s="86">
        <v>5</v>
      </c>
    </row>
    <row r="23" spans="2:14" ht="17.45" customHeight="1" x14ac:dyDescent="0.2">
      <c r="C23" s="88" t="s">
        <v>564</v>
      </c>
      <c r="E23" s="85">
        <v>7902</v>
      </c>
      <c r="F23" s="86">
        <v>7041</v>
      </c>
      <c r="G23" s="86">
        <v>4658</v>
      </c>
      <c r="H23" s="86">
        <v>75</v>
      </c>
      <c r="I23" s="86">
        <v>2308</v>
      </c>
      <c r="J23" s="86">
        <v>116</v>
      </c>
      <c r="K23" s="86">
        <v>117</v>
      </c>
      <c r="L23" s="86">
        <v>511</v>
      </c>
      <c r="M23" s="86">
        <v>69</v>
      </c>
      <c r="N23" s="86">
        <v>0</v>
      </c>
    </row>
    <row r="24" spans="2:14" ht="17.45" customHeight="1" x14ac:dyDescent="0.2">
      <c r="C24" s="88" t="s">
        <v>990</v>
      </c>
      <c r="E24" s="85">
        <v>20568</v>
      </c>
      <c r="F24" s="86">
        <v>19009</v>
      </c>
      <c r="G24" s="86">
        <v>11831</v>
      </c>
      <c r="H24" s="86">
        <v>229</v>
      </c>
      <c r="I24" s="86">
        <v>6949</v>
      </c>
      <c r="J24" s="86">
        <v>449</v>
      </c>
      <c r="K24" s="86">
        <v>360</v>
      </c>
      <c r="L24" s="86">
        <v>308</v>
      </c>
      <c r="M24" s="86">
        <v>293</v>
      </c>
      <c r="N24" s="86">
        <v>0</v>
      </c>
    </row>
    <row r="25" spans="2:14" ht="17.45" customHeight="1" x14ac:dyDescent="0.2">
      <c r="C25" s="88" t="s">
        <v>762</v>
      </c>
      <c r="E25" s="85">
        <v>1341</v>
      </c>
      <c r="F25" s="86">
        <v>1316</v>
      </c>
      <c r="G25" s="86">
        <v>894</v>
      </c>
      <c r="H25" s="86">
        <v>13</v>
      </c>
      <c r="I25" s="86">
        <v>409</v>
      </c>
      <c r="J25" s="86">
        <v>15</v>
      </c>
      <c r="K25" s="86">
        <v>1</v>
      </c>
      <c r="L25" s="86">
        <v>0</v>
      </c>
      <c r="M25" s="86">
        <v>0</v>
      </c>
      <c r="N25" s="86">
        <v>0</v>
      </c>
    </row>
    <row r="26" spans="2:14" ht="24.8" customHeight="1" x14ac:dyDescent="0.2">
      <c r="C26" s="210" t="s">
        <v>841</v>
      </c>
      <c r="E26" s="85">
        <v>9524</v>
      </c>
      <c r="F26" s="86">
        <v>7383</v>
      </c>
      <c r="G26" s="86">
        <v>4274</v>
      </c>
      <c r="H26" s="86">
        <v>312</v>
      </c>
      <c r="I26" s="86">
        <v>2797</v>
      </c>
      <c r="J26" s="86">
        <v>652</v>
      </c>
      <c r="K26" s="86">
        <v>113</v>
      </c>
      <c r="L26" s="86">
        <v>1041</v>
      </c>
      <c r="M26" s="86">
        <v>137</v>
      </c>
      <c r="N26" s="86">
        <v>103</v>
      </c>
    </row>
    <row r="27" spans="2:14" ht="24.8" customHeight="1" x14ac:dyDescent="0.2">
      <c r="C27" s="87" t="s">
        <v>1170</v>
      </c>
      <c r="E27" s="85">
        <v>3594</v>
      </c>
      <c r="F27" s="86">
        <v>3594</v>
      </c>
      <c r="G27" s="86">
        <v>2919</v>
      </c>
      <c r="H27" s="86">
        <v>31</v>
      </c>
      <c r="I27" s="86">
        <v>644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</row>
    <row r="28" spans="2:14" ht="17.45" customHeight="1" x14ac:dyDescent="0.2">
      <c r="C28" s="88" t="s">
        <v>271</v>
      </c>
      <c r="E28" s="85">
        <v>5137</v>
      </c>
      <c r="F28" s="86">
        <v>2041</v>
      </c>
      <c r="G28" s="86">
        <v>676</v>
      </c>
      <c r="H28" s="86">
        <v>438</v>
      </c>
      <c r="I28" s="86">
        <v>927</v>
      </c>
      <c r="J28" s="86">
        <v>56</v>
      </c>
      <c r="K28" s="86">
        <v>78</v>
      </c>
      <c r="L28" s="86">
        <v>642</v>
      </c>
      <c r="M28" s="86">
        <v>284</v>
      </c>
      <c r="N28" s="86">
        <v>0</v>
      </c>
    </row>
    <row r="29" spans="2:14" ht="7.5" customHeight="1" x14ac:dyDescent="0.2">
      <c r="C29" s="88"/>
      <c r="E29" s="85"/>
      <c r="F29" s="86"/>
      <c r="G29" s="86"/>
      <c r="H29" s="86"/>
      <c r="I29" s="86"/>
      <c r="J29" s="86"/>
      <c r="K29" s="86"/>
      <c r="L29" s="86"/>
      <c r="M29" s="86"/>
      <c r="N29" s="86"/>
    </row>
    <row r="30" spans="2:14" ht="17.45" customHeight="1" x14ac:dyDescent="0.2">
      <c r="B30" s="631" t="s">
        <v>863</v>
      </c>
      <c r="C30" s="631"/>
      <c r="D30" s="278"/>
      <c r="E30" s="279">
        <v>105128</v>
      </c>
      <c r="F30" s="280">
        <v>82966</v>
      </c>
      <c r="G30" s="280">
        <v>68217</v>
      </c>
      <c r="H30" s="280">
        <v>3429</v>
      </c>
      <c r="I30" s="280">
        <v>11320</v>
      </c>
      <c r="J30" s="280">
        <v>7191</v>
      </c>
      <c r="K30" s="280">
        <v>3214</v>
      </c>
      <c r="L30" s="280">
        <v>8111</v>
      </c>
      <c r="M30" s="280">
        <v>1594</v>
      </c>
      <c r="N30" s="280">
        <v>55</v>
      </c>
    </row>
    <row r="31" spans="2:14" ht="17.45" customHeight="1" x14ac:dyDescent="0.2">
      <c r="C31" s="88" t="s">
        <v>26</v>
      </c>
      <c r="E31" s="85">
        <v>4178</v>
      </c>
      <c r="F31" s="86">
        <v>726</v>
      </c>
      <c r="G31" s="86">
        <v>405</v>
      </c>
      <c r="H31" s="86">
        <v>26</v>
      </c>
      <c r="I31" s="86">
        <v>295</v>
      </c>
      <c r="J31" s="86">
        <v>132</v>
      </c>
      <c r="K31" s="86">
        <v>693</v>
      </c>
      <c r="L31" s="86">
        <v>1764</v>
      </c>
      <c r="M31" s="86">
        <v>837</v>
      </c>
      <c r="N31" s="86">
        <v>0</v>
      </c>
    </row>
    <row r="32" spans="2:14" ht="17.45" customHeight="1" x14ac:dyDescent="0.2">
      <c r="C32" s="88" t="s">
        <v>557</v>
      </c>
      <c r="E32" s="85">
        <v>4163</v>
      </c>
      <c r="F32" s="86">
        <v>714</v>
      </c>
      <c r="G32" s="86">
        <v>394</v>
      </c>
      <c r="H32" s="86">
        <v>26</v>
      </c>
      <c r="I32" s="86">
        <v>294</v>
      </c>
      <c r="J32" s="86">
        <v>132</v>
      </c>
      <c r="K32" s="86">
        <v>692</v>
      </c>
      <c r="L32" s="86">
        <v>1763</v>
      </c>
      <c r="M32" s="86">
        <v>837</v>
      </c>
      <c r="N32" s="86">
        <v>0</v>
      </c>
    </row>
    <row r="33" spans="1:14" ht="17.45" customHeight="1" x14ac:dyDescent="0.2">
      <c r="C33" s="88" t="s">
        <v>265</v>
      </c>
      <c r="E33" s="85">
        <v>43</v>
      </c>
      <c r="F33" s="86">
        <v>14</v>
      </c>
      <c r="G33" s="86">
        <v>10</v>
      </c>
      <c r="H33" s="86">
        <v>1</v>
      </c>
      <c r="I33" s="86">
        <v>3</v>
      </c>
      <c r="J33" s="86">
        <v>9</v>
      </c>
      <c r="K33" s="86">
        <v>4</v>
      </c>
      <c r="L33" s="86">
        <v>13</v>
      </c>
      <c r="M33" s="86">
        <v>3</v>
      </c>
      <c r="N33" s="86">
        <v>0</v>
      </c>
    </row>
    <row r="34" spans="1:14" ht="24.8" customHeight="1" x14ac:dyDescent="0.2">
      <c r="C34" s="87" t="s">
        <v>844</v>
      </c>
      <c r="E34" s="85">
        <v>34</v>
      </c>
      <c r="F34" s="86">
        <v>29</v>
      </c>
      <c r="G34" s="86">
        <v>29</v>
      </c>
      <c r="H34" s="86">
        <v>0</v>
      </c>
      <c r="I34" s="86">
        <v>0</v>
      </c>
      <c r="J34" s="86">
        <v>4</v>
      </c>
      <c r="K34" s="86">
        <v>0</v>
      </c>
      <c r="L34" s="86">
        <v>1</v>
      </c>
      <c r="M34" s="86">
        <v>0</v>
      </c>
      <c r="N34" s="86">
        <v>0</v>
      </c>
    </row>
    <row r="35" spans="1:14" ht="17.45" customHeight="1" x14ac:dyDescent="0.2">
      <c r="C35" s="88" t="s">
        <v>269</v>
      </c>
      <c r="E35" s="85">
        <v>10645</v>
      </c>
      <c r="F35" s="86">
        <v>6186</v>
      </c>
      <c r="G35" s="86">
        <v>5619</v>
      </c>
      <c r="H35" s="86">
        <v>37</v>
      </c>
      <c r="I35" s="86">
        <v>530</v>
      </c>
      <c r="J35" s="86">
        <v>1623</v>
      </c>
      <c r="K35" s="86">
        <v>572</v>
      </c>
      <c r="L35" s="86">
        <v>1932</v>
      </c>
      <c r="M35" s="86">
        <v>180</v>
      </c>
      <c r="N35" s="86">
        <v>0</v>
      </c>
    </row>
    <row r="36" spans="1:14" ht="17.45" customHeight="1" x14ac:dyDescent="0.2">
      <c r="C36" s="88" t="s">
        <v>270</v>
      </c>
      <c r="E36" s="85">
        <v>37878</v>
      </c>
      <c r="F36" s="86">
        <v>35373</v>
      </c>
      <c r="G36" s="86">
        <v>30702</v>
      </c>
      <c r="H36" s="86">
        <v>2395</v>
      </c>
      <c r="I36" s="86">
        <v>2276</v>
      </c>
      <c r="J36" s="86">
        <v>1500</v>
      </c>
      <c r="K36" s="86">
        <v>174</v>
      </c>
      <c r="L36" s="86">
        <v>403</v>
      </c>
      <c r="M36" s="86">
        <v>73</v>
      </c>
      <c r="N36" s="86">
        <v>45</v>
      </c>
    </row>
    <row r="37" spans="1:14" ht="24.8" customHeight="1" x14ac:dyDescent="0.2">
      <c r="C37" s="87" t="s">
        <v>845</v>
      </c>
      <c r="E37" s="85">
        <v>656</v>
      </c>
      <c r="F37" s="86">
        <v>639</v>
      </c>
      <c r="G37" s="86">
        <v>606</v>
      </c>
      <c r="H37" s="86">
        <v>5</v>
      </c>
      <c r="I37" s="86">
        <v>28</v>
      </c>
      <c r="J37" s="86">
        <v>9</v>
      </c>
      <c r="K37" s="86">
        <v>0</v>
      </c>
      <c r="L37" s="86">
        <v>5</v>
      </c>
      <c r="M37" s="86">
        <v>0</v>
      </c>
      <c r="N37" s="86">
        <v>0</v>
      </c>
    </row>
    <row r="38" spans="1:14" ht="17.45" customHeight="1" x14ac:dyDescent="0.2">
      <c r="C38" s="88" t="s">
        <v>760</v>
      </c>
      <c r="E38" s="85">
        <v>1340</v>
      </c>
      <c r="F38" s="86">
        <v>1066</v>
      </c>
      <c r="G38" s="86">
        <v>966</v>
      </c>
      <c r="H38" s="86">
        <v>41</v>
      </c>
      <c r="I38" s="86">
        <v>59</v>
      </c>
      <c r="J38" s="86">
        <v>128</v>
      </c>
      <c r="K38" s="86">
        <v>13</v>
      </c>
      <c r="L38" s="86">
        <v>116</v>
      </c>
      <c r="M38" s="86">
        <v>3</v>
      </c>
      <c r="N38" s="86">
        <v>0</v>
      </c>
    </row>
    <row r="39" spans="1:14" ht="17.45" customHeight="1" x14ac:dyDescent="0.2">
      <c r="C39" s="88" t="s">
        <v>559</v>
      </c>
      <c r="E39" s="85">
        <v>7310</v>
      </c>
      <c r="F39" s="86">
        <v>6682</v>
      </c>
      <c r="G39" s="86">
        <v>5783</v>
      </c>
      <c r="H39" s="86">
        <v>233</v>
      </c>
      <c r="I39" s="86">
        <v>666</v>
      </c>
      <c r="J39" s="86">
        <v>302</v>
      </c>
      <c r="K39" s="86">
        <v>29</v>
      </c>
      <c r="L39" s="86">
        <v>203</v>
      </c>
      <c r="M39" s="86">
        <v>3</v>
      </c>
      <c r="N39" s="86">
        <v>0</v>
      </c>
    </row>
    <row r="40" spans="1:14" ht="17.45" customHeight="1" x14ac:dyDescent="0.2">
      <c r="C40" s="88" t="s">
        <v>560</v>
      </c>
      <c r="E40" s="85">
        <v>12209</v>
      </c>
      <c r="F40" s="86">
        <v>9462</v>
      </c>
      <c r="G40" s="86">
        <v>7032</v>
      </c>
      <c r="H40" s="86">
        <v>113</v>
      </c>
      <c r="I40" s="86">
        <v>2317</v>
      </c>
      <c r="J40" s="86">
        <v>1461</v>
      </c>
      <c r="K40" s="86">
        <v>351</v>
      </c>
      <c r="L40" s="86">
        <v>676</v>
      </c>
      <c r="M40" s="86">
        <v>161</v>
      </c>
      <c r="N40" s="86">
        <v>0</v>
      </c>
    </row>
    <row r="41" spans="1:14" ht="17.45" customHeight="1" x14ac:dyDescent="0.2">
      <c r="A41" s="211"/>
      <c r="B41" s="211"/>
      <c r="C41" s="212" t="s">
        <v>843</v>
      </c>
      <c r="D41" s="211"/>
      <c r="E41" s="90">
        <v>1374</v>
      </c>
      <c r="F41" s="91">
        <v>1189</v>
      </c>
      <c r="G41" s="91">
        <v>1134</v>
      </c>
      <c r="H41" s="91">
        <v>2</v>
      </c>
      <c r="I41" s="91">
        <v>53</v>
      </c>
      <c r="J41" s="91">
        <v>112</v>
      </c>
      <c r="K41" s="91">
        <v>15</v>
      </c>
      <c r="L41" s="91">
        <v>50</v>
      </c>
      <c r="M41" s="91">
        <v>2</v>
      </c>
      <c r="N41" s="91">
        <v>0</v>
      </c>
    </row>
    <row r="42" spans="1:14" s="378" customFormat="1" ht="17.45" customHeight="1" x14ac:dyDescent="0.2">
      <c r="B42" s="378" t="s">
        <v>1226</v>
      </c>
      <c r="C42" s="380"/>
      <c r="E42" s="379"/>
      <c r="F42" s="379"/>
      <c r="G42" s="379"/>
      <c r="H42" s="379"/>
      <c r="I42" s="379"/>
      <c r="J42" s="379"/>
      <c r="K42" s="379"/>
      <c r="L42" s="379"/>
      <c r="M42" s="379"/>
      <c r="N42" s="379"/>
    </row>
    <row r="43" spans="1:14" ht="18.850000000000001" x14ac:dyDescent="0.2">
      <c r="A43" s="482" t="s">
        <v>1168</v>
      </c>
      <c r="B43" s="482"/>
      <c r="C43" s="482"/>
      <c r="D43" s="482"/>
      <c r="E43" s="482"/>
      <c r="F43" s="482"/>
      <c r="G43" s="482"/>
      <c r="H43" s="482"/>
      <c r="I43" s="482"/>
      <c r="J43" s="482"/>
      <c r="K43" s="482"/>
      <c r="L43" s="482"/>
      <c r="M43" s="482"/>
      <c r="N43" s="482"/>
    </row>
    <row r="44" spans="1:14" ht="18.850000000000001" x14ac:dyDescent="0.2">
      <c r="A44" s="482" t="s">
        <v>1171</v>
      </c>
      <c r="B44" s="482"/>
      <c r="C44" s="482"/>
      <c r="D44" s="482"/>
      <c r="E44" s="482"/>
      <c r="F44" s="482"/>
      <c r="G44" s="482"/>
      <c r="H44" s="482"/>
      <c r="I44" s="482"/>
      <c r="J44" s="482"/>
      <c r="K44" s="482"/>
      <c r="L44" s="482"/>
      <c r="M44" s="482"/>
      <c r="N44" s="482"/>
    </row>
    <row r="45" spans="1:14" ht="14.95" customHeight="1" x14ac:dyDescent="0.2">
      <c r="N45" s="205"/>
    </row>
    <row r="46" spans="1:14" ht="14.95" customHeight="1" x14ac:dyDescent="0.2">
      <c r="A46" s="491" t="s">
        <v>272</v>
      </c>
      <c r="B46" s="493"/>
      <c r="C46" s="493"/>
      <c r="D46" s="493"/>
      <c r="E46" s="627" t="s">
        <v>865</v>
      </c>
      <c r="F46" s="493" t="s">
        <v>128</v>
      </c>
      <c r="G46" s="493"/>
      <c r="H46" s="493"/>
      <c r="I46" s="493"/>
      <c r="J46" s="493" t="s">
        <v>133</v>
      </c>
      <c r="K46" s="627" t="s">
        <v>123</v>
      </c>
      <c r="L46" s="627" t="s">
        <v>124</v>
      </c>
      <c r="M46" s="630" t="s">
        <v>135</v>
      </c>
      <c r="N46" s="629" t="s">
        <v>134</v>
      </c>
    </row>
    <row r="47" spans="1:14" ht="48.75" customHeight="1" x14ac:dyDescent="0.2">
      <c r="A47" s="492"/>
      <c r="B47" s="626"/>
      <c r="C47" s="626"/>
      <c r="D47" s="626"/>
      <c r="E47" s="628"/>
      <c r="F47" s="206" t="s">
        <v>865</v>
      </c>
      <c r="G47" s="207" t="s">
        <v>25</v>
      </c>
      <c r="H47" s="207" t="s">
        <v>1037</v>
      </c>
      <c r="I47" s="207" t="s">
        <v>1038</v>
      </c>
      <c r="J47" s="626"/>
      <c r="K47" s="628"/>
      <c r="L47" s="628"/>
      <c r="M47" s="626"/>
      <c r="N47" s="495"/>
    </row>
    <row r="48" spans="1:14" ht="4.75" customHeight="1" x14ac:dyDescent="0.2">
      <c r="A48" s="115"/>
      <c r="B48" s="115"/>
      <c r="C48" s="115"/>
      <c r="D48" s="115"/>
      <c r="E48" s="213"/>
      <c r="F48" s="115"/>
      <c r="G48" s="214"/>
      <c r="H48" s="214"/>
      <c r="I48" s="214"/>
      <c r="J48" s="115"/>
      <c r="K48" s="115"/>
      <c r="L48" s="115"/>
      <c r="M48" s="115"/>
      <c r="N48" s="115"/>
    </row>
    <row r="49" spans="2:14" ht="24.8" customHeight="1" x14ac:dyDescent="0.2">
      <c r="C49" s="87" t="s">
        <v>846</v>
      </c>
      <c r="E49" s="85">
        <v>1425</v>
      </c>
      <c r="F49" s="86">
        <v>806</v>
      </c>
      <c r="G49" s="86">
        <v>614</v>
      </c>
      <c r="H49" s="86">
        <v>6</v>
      </c>
      <c r="I49" s="86">
        <v>186</v>
      </c>
      <c r="J49" s="86">
        <v>296</v>
      </c>
      <c r="K49" s="86">
        <v>46</v>
      </c>
      <c r="L49" s="86">
        <v>249</v>
      </c>
      <c r="M49" s="86">
        <v>18</v>
      </c>
      <c r="N49" s="86">
        <v>0</v>
      </c>
    </row>
    <row r="50" spans="2:14" ht="24.8" customHeight="1" x14ac:dyDescent="0.2">
      <c r="C50" s="87" t="s">
        <v>847</v>
      </c>
      <c r="E50" s="85">
        <v>2898</v>
      </c>
      <c r="F50" s="86">
        <v>1675</v>
      </c>
      <c r="G50" s="86">
        <v>1475</v>
      </c>
      <c r="H50" s="86">
        <v>47</v>
      </c>
      <c r="I50" s="86">
        <v>153</v>
      </c>
      <c r="J50" s="86">
        <v>346</v>
      </c>
      <c r="K50" s="86">
        <v>276</v>
      </c>
      <c r="L50" s="86">
        <v>548</v>
      </c>
      <c r="M50" s="86">
        <v>39</v>
      </c>
      <c r="N50" s="86">
        <v>0</v>
      </c>
    </row>
    <row r="51" spans="2:14" ht="24.8" customHeight="1" x14ac:dyDescent="0.2">
      <c r="C51" s="87" t="s">
        <v>997</v>
      </c>
      <c r="E51" s="85">
        <v>3380</v>
      </c>
      <c r="F51" s="86">
        <v>2388</v>
      </c>
      <c r="G51" s="86">
        <v>1101</v>
      </c>
      <c r="H51" s="86">
        <v>33</v>
      </c>
      <c r="I51" s="86">
        <v>1254</v>
      </c>
      <c r="J51" s="86">
        <v>233</v>
      </c>
      <c r="K51" s="86">
        <v>325</v>
      </c>
      <c r="L51" s="86">
        <v>320</v>
      </c>
      <c r="M51" s="86">
        <v>82</v>
      </c>
      <c r="N51" s="86">
        <v>0</v>
      </c>
    </row>
    <row r="52" spans="2:14" ht="24.8" customHeight="1" x14ac:dyDescent="0.2">
      <c r="C52" s="88" t="s">
        <v>563</v>
      </c>
      <c r="E52" s="85">
        <v>2216</v>
      </c>
      <c r="F52" s="86">
        <v>1399</v>
      </c>
      <c r="G52" s="86">
        <v>864</v>
      </c>
      <c r="H52" s="86">
        <v>15</v>
      </c>
      <c r="I52" s="86">
        <v>520</v>
      </c>
      <c r="J52" s="86">
        <v>146</v>
      </c>
      <c r="K52" s="86">
        <v>193</v>
      </c>
      <c r="L52" s="86">
        <v>405</v>
      </c>
      <c r="M52" s="86">
        <v>54</v>
      </c>
      <c r="N52" s="86">
        <v>0</v>
      </c>
    </row>
    <row r="53" spans="2:14" ht="17.45" customHeight="1" x14ac:dyDescent="0.2">
      <c r="C53" s="88" t="s">
        <v>564</v>
      </c>
      <c r="E53" s="85">
        <v>3266</v>
      </c>
      <c r="F53" s="86">
        <v>3006</v>
      </c>
      <c r="G53" s="86">
        <v>2409</v>
      </c>
      <c r="H53" s="86">
        <v>19</v>
      </c>
      <c r="I53" s="86">
        <v>578</v>
      </c>
      <c r="J53" s="86">
        <v>71</v>
      </c>
      <c r="K53" s="86">
        <v>38</v>
      </c>
      <c r="L53" s="86">
        <v>112</v>
      </c>
      <c r="M53" s="86">
        <v>14</v>
      </c>
      <c r="N53" s="86">
        <v>0</v>
      </c>
    </row>
    <row r="54" spans="2:14" ht="17.45" customHeight="1" x14ac:dyDescent="0.2">
      <c r="C54" s="88" t="s">
        <v>990</v>
      </c>
      <c r="E54" s="85">
        <v>4649</v>
      </c>
      <c r="F54" s="86">
        <v>3770</v>
      </c>
      <c r="G54" s="86">
        <v>2994</v>
      </c>
      <c r="H54" s="86">
        <v>45</v>
      </c>
      <c r="I54" s="86">
        <v>731</v>
      </c>
      <c r="J54" s="86">
        <v>274</v>
      </c>
      <c r="K54" s="86">
        <v>327</v>
      </c>
      <c r="L54" s="86">
        <v>216</v>
      </c>
      <c r="M54" s="86">
        <v>25</v>
      </c>
      <c r="N54" s="86">
        <v>0</v>
      </c>
    </row>
    <row r="55" spans="2:14" ht="17.45" customHeight="1" x14ac:dyDescent="0.2">
      <c r="C55" s="88" t="s">
        <v>762</v>
      </c>
      <c r="E55" s="85">
        <v>740</v>
      </c>
      <c r="F55" s="86">
        <v>721</v>
      </c>
      <c r="G55" s="86">
        <v>587</v>
      </c>
      <c r="H55" s="86">
        <v>8</v>
      </c>
      <c r="I55" s="86">
        <v>126</v>
      </c>
      <c r="J55" s="86">
        <v>13</v>
      </c>
      <c r="K55" s="86">
        <v>0</v>
      </c>
      <c r="L55" s="86">
        <v>0</v>
      </c>
      <c r="M55" s="86">
        <v>0</v>
      </c>
      <c r="N55" s="86">
        <v>0</v>
      </c>
    </row>
    <row r="56" spans="2:14" ht="24.8" customHeight="1" x14ac:dyDescent="0.2">
      <c r="C56" s="210" t="s">
        <v>841</v>
      </c>
      <c r="E56" s="85">
        <v>5864</v>
      </c>
      <c r="F56" s="86">
        <v>4455</v>
      </c>
      <c r="G56" s="86">
        <v>3227</v>
      </c>
      <c r="H56" s="86">
        <v>165</v>
      </c>
      <c r="I56" s="86">
        <v>1063</v>
      </c>
      <c r="J56" s="86">
        <v>494</v>
      </c>
      <c r="K56" s="86">
        <v>100</v>
      </c>
      <c r="L56" s="86">
        <v>695</v>
      </c>
      <c r="M56" s="86">
        <v>39</v>
      </c>
      <c r="N56" s="86">
        <v>10</v>
      </c>
    </row>
    <row r="57" spans="2:14" ht="24.8" customHeight="1" x14ac:dyDescent="0.2">
      <c r="C57" s="87" t="s">
        <v>1170</v>
      </c>
      <c r="E57" s="85">
        <v>2363</v>
      </c>
      <c r="F57" s="86">
        <v>2363</v>
      </c>
      <c r="G57" s="86">
        <v>2210</v>
      </c>
      <c r="H57" s="86">
        <v>4</v>
      </c>
      <c r="I57" s="86">
        <v>149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</row>
    <row r="58" spans="2:14" ht="17.45" customHeight="1" x14ac:dyDescent="0.2">
      <c r="C58" s="88" t="s">
        <v>271</v>
      </c>
      <c r="E58" s="85">
        <v>2660</v>
      </c>
      <c r="F58" s="86">
        <v>1017</v>
      </c>
      <c r="G58" s="86">
        <v>450</v>
      </c>
      <c r="H58" s="86">
        <v>234</v>
      </c>
      <c r="I58" s="86">
        <v>333</v>
      </c>
      <c r="J58" s="86">
        <v>38</v>
      </c>
      <c r="K58" s="86">
        <v>58</v>
      </c>
      <c r="L58" s="86">
        <v>403</v>
      </c>
      <c r="M58" s="86">
        <v>61</v>
      </c>
      <c r="N58" s="86">
        <v>0</v>
      </c>
    </row>
    <row r="59" spans="2:14" ht="7.5" customHeight="1" x14ac:dyDescent="0.2">
      <c r="C59" s="88"/>
      <c r="E59" s="85"/>
      <c r="F59" s="86"/>
      <c r="G59" s="86"/>
      <c r="H59" s="86"/>
      <c r="I59" s="86"/>
      <c r="J59" s="86"/>
      <c r="K59" s="86"/>
      <c r="L59" s="86"/>
      <c r="M59" s="86"/>
      <c r="N59" s="86"/>
    </row>
    <row r="60" spans="2:14" ht="17.45" customHeight="1" x14ac:dyDescent="0.2">
      <c r="B60" s="631" t="s">
        <v>864</v>
      </c>
      <c r="C60" s="631"/>
      <c r="D60" s="278"/>
      <c r="E60" s="279">
        <v>82879</v>
      </c>
      <c r="F60" s="280">
        <v>68940</v>
      </c>
      <c r="G60" s="280">
        <v>30063</v>
      </c>
      <c r="H60" s="280">
        <v>3016</v>
      </c>
      <c r="I60" s="280">
        <v>35861</v>
      </c>
      <c r="J60" s="280">
        <v>2629</v>
      </c>
      <c r="K60" s="280">
        <v>632</v>
      </c>
      <c r="L60" s="280">
        <v>3267</v>
      </c>
      <c r="M60" s="280">
        <v>5487</v>
      </c>
      <c r="N60" s="280">
        <v>410</v>
      </c>
    </row>
    <row r="61" spans="2:14" ht="17.45" customHeight="1" x14ac:dyDescent="0.2">
      <c r="C61" s="88" t="s">
        <v>26</v>
      </c>
      <c r="E61" s="85">
        <v>5400</v>
      </c>
      <c r="F61" s="86">
        <v>2312</v>
      </c>
      <c r="G61" s="86">
        <v>314</v>
      </c>
      <c r="H61" s="86">
        <v>23</v>
      </c>
      <c r="I61" s="86">
        <v>1975</v>
      </c>
      <c r="J61" s="86">
        <v>58</v>
      </c>
      <c r="K61" s="86">
        <v>49</v>
      </c>
      <c r="L61" s="86">
        <v>514</v>
      </c>
      <c r="M61" s="86">
        <v>2444</v>
      </c>
      <c r="N61" s="86">
        <v>0</v>
      </c>
    </row>
    <row r="62" spans="2:14" ht="17.45" customHeight="1" x14ac:dyDescent="0.2">
      <c r="C62" s="88" t="s">
        <v>557</v>
      </c>
      <c r="E62" s="85">
        <v>5397</v>
      </c>
      <c r="F62" s="86">
        <v>2310</v>
      </c>
      <c r="G62" s="86">
        <v>314</v>
      </c>
      <c r="H62" s="86">
        <v>23</v>
      </c>
      <c r="I62" s="86">
        <v>1973</v>
      </c>
      <c r="J62" s="86">
        <v>57</v>
      </c>
      <c r="K62" s="86">
        <v>49</v>
      </c>
      <c r="L62" s="86">
        <v>514</v>
      </c>
      <c r="M62" s="86">
        <v>2444</v>
      </c>
      <c r="N62" s="86">
        <v>0</v>
      </c>
    </row>
    <row r="63" spans="2:14" ht="17.45" customHeight="1" x14ac:dyDescent="0.2">
      <c r="C63" s="88" t="s">
        <v>265</v>
      </c>
      <c r="E63" s="85">
        <v>27</v>
      </c>
      <c r="F63" s="86">
        <v>15</v>
      </c>
      <c r="G63" s="86">
        <v>6</v>
      </c>
      <c r="H63" s="86">
        <v>0</v>
      </c>
      <c r="I63" s="86">
        <v>9</v>
      </c>
      <c r="J63" s="86">
        <v>2</v>
      </c>
      <c r="K63" s="86">
        <v>0</v>
      </c>
      <c r="L63" s="86">
        <v>2</v>
      </c>
      <c r="M63" s="86">
        <v>8</v>
      </c>
      <c r="N63" s="86">
        <v>0</v>
      </c>
    </row>
    <row r="64" spans="2:14" ht="24.8" customHeight="1" x14ac:dyDescent="0.2">
      <c r="C64" s="87" t="s">
        <v>844</v>
      </c>
      <c r="E64" s="85">
        <v>4</v>
      </c>
      <c r="F64" s="86">
        <v>3</v>
      </c>
      <c r="G64" s="86">
        <v>3</v>
      </c>
      <c r="H64" s="86">
        <v>0</v>
      </c>
      <c r="I64" s="86">
        <v>0</v>
      </c>
      <c r="J64" s="86">
        <v>0</v>
      </c>
      <c r="K64" s="86">
        <v>0</v>
      </c>
      <c r="L64" s="86">
        <v>1</v>
      </c>
      <c r="M64" s="86">
        <v>0</v>
      </c>
      <c r="N64" s="86">
        <v>0</v>
      </c>
    </row>
    <row r="65" spans="3:14" ht="17.45" customHeight="1" x14ac:dyDescent="0.2">
      <c r="C65" s="88" t="s">
        <v>269</v>
      </c>
      <c r="E65" s="85">
        <v>2547</v>
      </c>
      <c r="F65" s="86">
        <v>1610</v>
      </c>
      <c r="G65" s="86">
        <v>1057</v>
      </c>
      <c r="H65" s="86">
        <v>58</v>
      </c>
      <c r="I65" s="86">
        <v>495</v>
      </c>
      <c r="J65" s="86">
        <v>432</v>
      </c>
      <c r="K65" s="86">
        <v>9</v>
      </c>
      <c r="L65" s="86">
        <v>15</v>
      </c>
      <c r="M65" s="86">
        <v>471</v>
      </c>
      <c r="N65" s="86">
        <v>0</v>
      </c>
    </row>
    <row r="66" spans="3:14" ht="17.45" customHeight="1" x14ac:dyDescent="0.2">
      <c r="C66" s="88" t="s">
        <v>270</v>
      </c>
      <c r="E66" s="85">
        <v>13375</v>
      </c>
      <c r="F66" s="86">
        <v>12123</v>
      </c>
      <c r="G66" s="86">
        <v>6156</v>
      </c>
      <c r="H66" s="86">
        <v>1826</v>
      </c>
      <c r="I66" s="86">
        <v>4141</v>
      </c>
      <c r="J66" s="86">
        <v>455</v>
      </c>
      <c r="K66" s="86">
        <v>20</v>
      </c>
      <c r="L66" s="86">
        <v>109</v>
      </c>
      <c r="M66" s="86">
        <v>215</v>
      </c>
      <c r="N66" s="86">
        <v>312</v>
      </c>
    </row>
    <row r="67" spans="3:14" ht="24.8" customHeight="1" x14ac:dyDescent="0.2">
      <c r="C67" s="87" t="s">
        <v>845</v>
      </c>
      <c r="E67" s="85">
        <v>191</v>
      </c>
      <c r="F67" s="86">
        <v>185</v>
      </c>
      <c r="G67" s="86">
        <v>116</v>
      </c>
      <c r="H67" s="86">
        <v>18</v>
      </c>
      <c r="I67" s="86">
        <v>51</v>
      </c>
      <c r="J67" s="86">
        <v>5</v>
      </c>
      <c r="K67" s="86">
        <v>0</v>
      </c>
      <c r="L67" s="86">
        <v>1</v>
      </c>
      <c r="M67" s="86">
        <v>0</v>
      </c>
      <c r="N67" s="86">
        <v>0</v>
      </c>
    </row>
    <row r="68" spans="3:14" ht="17.45" customHeight="1" x14ac:dyDescent="0.2">
      <c r="C68" s="88" t="s">
        <v>760</v>
      </c>
      <c r="E68" s="85">
        <v>557</v>
      </c>
      <c r="F68" s="86">
        <v>473</v>
      </c>
      <c r="G68" s="86">
        <v>286</v>
      </c>
      <c r="H68" s="86">
        <v>25</v>
      </c>
      <c r="I68" s="86">
        <v>162</v>
      </c>
      <c r="J68" s="86">
        <v>23</v>
      </c>
      <c r="K68" s="86">
        <v>5</v>
      </c>
      <c r="L68" s="86">
        <v>44</v>
      </c>
      <c r="M68" s="86">
        <v>9</v>
      </c>
      <c r="N68" s="86">
        <v>0</v>
      </c>
    </row>
    <row r="69" spans="3:14" ht="17.45" customHeight="1" x14ac:dyDescent="0.2">
      <c r="C69" s="88" t="s">
        <v>559</v>
      </c>
      <c r="E69" s="85">
        <v>1548</v>
      </c>
      <c r="F69" s="86">
        <v>1406</v>
      </c>
      <c r="G69" s="86">
        <v>730</v>
      </c>
      <c r="H69" s="86">
        <v>89</v>
      </c>
      <c r="I69" s="86">
        <v>587</v>
      </c>
      <c r="J69" s="86">
        <v>72</v>
      </c>
      <c r="K69" s="86">
        <v>1</v>
      </c>
      <c r="L69" s="86">
        <v>34</v>
      </c>
      <c r="M69" s="86">
        <v>22</v>
      </c>
      <c r="N69" s="86">
        <v>0</v>
      </c>
    </row>
    <row r="70" spans="3:14" ht="17.45" customHeight="1" x14ac:dyDescent="0.2">
      <c r="C70" s="88" t="s">
        <v>560</v>
      </c>
      <c r="E70" s="85">
        <v>15146</v>
      </c>
      <c r="F70" s="86">
        <v>13386</v>
      </c>
      <c r="G70" s="86">
        <v>3703</v>
      </c>
      <c r="H70" s="86">
        <v>195</v>
      </c>
      <c r="I70" s="86">
        <v>9488</v>
      </c>
      <c r="J70" s="86">
        <v>633</v>
      </c>
      <c r="K70" s="86">
        <v>96</v>
      </c>
      <c r="L70" s="86">
        <v>373</v>
      </c>
      <c r="M70" s="86">
        <v>559</v>
      </c>
      <c r="N70" s="86">
        <v>0</v>
      </c>
    </row>
    <row r="71" spans="3:14" ht="17.45" customHeight="1" x14ac:dyDescent="0.2">
      <c r="C71" s="88" t="s">
        <v>843</v>
      </c>
      <c r="E71" s="85">
        <v>1999</v>
      </c>
      <c r="F71" s="86">
        <v>1891</v>
      </c>
      <c r="G71" s="86">
        <v>1475</v>
      </c>
      <c r="H71" s="86">
        <v>36</v>
      </c>
      <c r="I71" s="86">
        <v>380</v>
      </c>
      <c r="J71" s="86">
        <v>53</v>
      </c>
      <c r="K71" s="86">
        <v>4</v>
      </c>
      <c r="L71" s="86">
        <v>23</v>
      </c>
      <c r="M71" s="86">
        <v>12</v>
      </c>
      <c r="N71" s="86">
        <v>0</v>
      </c>
    </row>
    <row r="72" spans="3:14" ht="24.8" customHeight="1" x14ac:dyDescent="0.2">
      <c r="C72" s="87" t="s">
        <v>846</v>
      </c>
      <c r="E72" s="85">
        <v>1138</v>
      </c>
      <c r="F72" s="86">
        <v>730</v>
      </c>
      <c r="G72" s="86">
        <v>376</v>
      </c>
      <c r="H72" s="86">
        <v>8</v>
      </c>
      <c r="I72" s="86">
        <v>346</v>
      </c>
      <c r="J72" s="86">
        <v>171</v>
      </c>
      <c r="K72" s="86">
        <v>9</v>
      </c>
      <c r="L72" s="86">
        <v>118</v>
      </c>
      <c r="M72" s="86">
        <v>103</v>
      </c>
      <c r="N72" s="86">
        <v>0</v>
      </c>
    </row>
    <row r="73" spans="3:14" ht="24.8" customHeight="1" x14ac:dyDescent="0.2">
      <c r="C73" s="87" t="s">
        <v>847</v>
      </c>
      <c r="E73" s="85">
        <v>2024</v>
      </c>
      <c r="F73" s="86">
        <v>1470</v>
      </c>
      <c r="G73" s="86">
        <v>760</v>
      </c>
      <c r="H73" s="86">
        <v>52</v>
      </c>
      <c r="I73" s="86">
        <v>658</v>
      </c>
      <c r="J73" s="86">
        <v>101</v>
      </c>
      <c r="K73" s="86">
        <v>40</v>
      </c>
      <c r="L73" s="86">
        <v>183</v>
      </c>
      <c r="M73" s="86">
        <v>221</v>
      </c>
      <c r="N73" s="86">
        <v>0</v>
      </c>
    </row>
    <row r="74" spans="3:14" ht="24.8" customHeight="1" x14ac:dyDescent="0.2">
      <c r="C74" s="87" t="s">
        <v>997</v>
      </c>
      <c r="E74" s="85">
        <v>6280</v>
      </c>
      <c r="F74" s="86">
        <v>5324</v>
      </c>
      <c r="G74" s="86">
        <v>687</v>
      </c>
      <c r="H74" s="86">
        <v>34</v>
      </c>
      <c r="I74" s="86">
        <v>4603</v>
      </c>
      <c r="J74" s="86">
        <v>112</v>
      </c>
      <c r="K74" s="86">
        <v>139</v>
      </c>
      <c r="L74" s="86">
        <v>220</v>
      </c>
      <c r="M74" s="86">
        <v>440</v>
      </c>
      <c r="N74" s="86">
        <v>0</v>
      </c>
    </row>
    <row r="75" spans="3:14" ht="24.8" customHeight="1" x14ac:dyDescent="0.2">
      <c r="C75" s="88" t="s">
        <v>563</v>
      </c>
      <c r="E75" s="85">
        <v>4119</v>
      </c>
      <c r="F75" s="86">
        <v>2960</v>
      </c>
      <c r="G75" s="86">
        <v>1019</v>
      </c>
      <c r="H75" s="86">
        <v>29</v>
      </c>
      <c r="I75" s="86">
        <v>1912</v>
      </c>
      <c r="J75" s="86">
        <v>114</v>
      </c>
      <c r="K75" s="86">
        <v>114</v>
      </c>
      <c r="L75" s="86">
        <v>554</v>
      </c>
      <c r="M75" s="86">
        <v>339</v>
      </c>
      <c r="N75" s="86">
        <v>5</v>
      </c>
    </row>
    <row r="76" spans="3:14" ht="17.45" customHeight="1" x14ac:dyDescent="0.2">
      <c r="C76" s="88" t="s">
        <v>564</v>
      </c>
      <c r="E76" s="85">
        <v>4636</v>
      </c>
      <c r="F76" s="86">
        <v>4035</v>
      </c>
      <c r="G76" s="86">
        <v>2249</v>
      </c>
      <c r="H76" s="86">
        <v>56</v>
      </c>
      <c r="I76" s="86">
        <v>1730</v>
      </c>
      <c r="J76" s="86">
        <v>45</v>
      </c>
      <c r="K76" s="86">
        <v>79</v>
      </c>
      <c r="L76" s="86">
        <v>399</v>
      </c>
      <c r="M76" s="86">
        <v>55</v>
      </c>
      <c r="N76" s="86">
        <v>0</v>
      </c>
    </row>
    <row r="77" spans="3:14" ht="17.45" customHeight="1" x14ac:dyDescent="0.2">
      <c r="C77" s="88" t="s">
        <v>990</v>
      </c>
      <c r="E77" s="85">
        <v>15919</v>
      </c>
      <c r="F77" s="86">
        <v>15239</v>
      </c>
      <c r="G77" s="86">
        <v>8837</v>
      </c>
      <c r="H77" s="86">
        <v>184</v>
      </c>
      <c r="I77" s="86">
        <v>6218</v>
      </c>
      <c r="J77" s="86">
        <v>175</v>
      </c>
      <c r="K77" s="86">
        <v>33</v>
      </c>
      <c r="L77" s="86">
        <v>92</v>
      </c>
      <c r="M77" s="86">
        <v>268</v>
      </c>
      <c r="N77" s="86">
        <v>0</v>
      </c>
    </row>
    <row r="78" spans="3:14" ht="17.45" customHeight="1" x14ac:dyDescent="0.2">
      <c r="C78" s="88" t="s">
        <v>762</v>
      </c>
      <c r="E78" s="85">
        <v>601</v>
      </c>
      <c r="F78" s="86">
        <v>595</v>
      </c>
      <c r="G78" s="86">
        <v>307</v>
      </c>
      <c r="H78" s="86">
        <v>5</v>
      </c>
      <c r="I78" s="86">
        <v>283</v>
      </c>
      <c r="J78" s="86">
        <v>2</v>
      </c>
      <c r="K78" s="86">
        <v>1</v>
      </c>
      <c r="L78" s="86">
        <v>0</v>
      </c>
      <c r="M78" s="86">
        <v>0</v>
      </c>
      <c r="N78" s="86">
        <v>0</v>
      </c>
    </row>
    <row r="79" spans="3:14" ht="24.8" customHeight="1" x14ac:dyDescent="0.2">
      <c r="C79" s="210" t="s">
        <v>841</v>
      </c>
      <c r="E79" s="85">
        <v>3660</v>
      </c>
      <c r="F79" s="86">
        <v>2928</v>
      </c>
      <c r="G79" s="86">
        <v>1047</v>
      </c>
      <c r="H79" s="86">
        <v>147</v>
      </c>
      <c r="I79" s="86">
        <v>1734</v>
      </c>
      <c r="J79" s="86">
        <v>158</v>
      </c>
      <c r="K79" s="86">
        <v>13</v>
      </c>
      <c r="L79" s="86">
        <v>346</v>
      </c>
      <c r="M79" s="86">
        <v>98</v>
      </c>
      <c r="N79" s="86">
        <v>93</v>
      </c>
    </row>
    <row r="80" spans="3:14" ht="24.8" customHeight="1" x14ac:dyDescent="0.2">
      <c r="C80" s="87" t="s">
        <v>1170</v>
      </c>
      <c r="E80" s="85">
        <v>1231</v>
      </c>
      <c r="F80" s="86">
        <v>1231</v>
      </c>
      <c r="G80" s="86">
        <v>709</v>
      </c>
      <c r="H80" s="86">
        <v>27</v>
      </c>
      <c r="I80" s="86">
        <v>495</v>
      </c>
      <c r="J80" s="86">
        <v>0</v>
      </c>
      <c r="K80" s="86">
        <v>0</v>
      </c>
      <c r="L80" s="86">
        <v>0</v>
      </c>
      <c r="M80" s="86">
        <v>0</v>
      </c>
      <c r="N80" s="86">
        <v>0</v>
      </c>
    </row>
    <row r="81" spans="1:14" ht="17.45" customHeight="1" x14ac:dyDescent="0.2">
      <c r="C81" s="88" t="s">
        <v>271</v>
      </c>
      <c r="E81" s="85">
        <v>2477</v>
      </c>
      <c r="F81" s="86">
        <v>1024</v>
      </c>
      <c r="G81" s="86">
        <v>226</v>
      </c>
      <c r="H81" s="86">
        <v>204</v>
      </c>
      <c r="I81" s="86">
        <v>594</v>
      </c>
      <c r="J81" s="86">
        <v>18</v>
      </c>
      <c r="K81" s="86">
        <v>20</v>
      </c>
      <c r="L81" s="86">
        <v>239</v>
      </c>
      <c r="M81" s="86">
        <v>223</v>
      </c>
      <c r="N81" s="86">
        <v>0</v>
      </c>
    </row>
    <row r="82" spans="1:14" ht="4.75" customHeight="1" x14ac:dyDescent="0.2">
      <c r="A82" s="211"/>
      <c r="B82" s="211"/>
      <c r="C82" s="212"/>
      <c r="D82" s="211"/>
      <c r="E82" s="90"/>
      <c r="F82" s="91"/>
      <c r="G82" s="91"/>
      <c r="H82" s="91"/>
      <c r="I82" s="91"/>
      <c r="J82" s="91"/>
      <c r="K82" s="91"/>
      <c r="L82" s="91"/>
      <c r="M82" s="91"/>
      <c r="N82" s="91"/>
    </row>
    <row r="83" spans="1:14" ht="14.95" customHeight="1" x14ac:dyDescent="0.2"/>
  </sheetData>
  <mergeCells count="23">
    <mergeCell ref="B60:C60"/>
    <mergeCell ref="A43:N43"/>
    <mergeCell ref="J46:J47"/>
    <mergeCell ref="B7:C7"/>
    <mergeCell ref="N46:N47"/>
    <mergeCell ref="B30:C30"/>
    <mergeCell ref="A44:N44"/>
    <mergeCell ref="M46:M47"/>
    <mergeCell ref="E46:E47"/>
    <mergeCell ref="F46:I46"/>
    <mergeCell ref="A46:D47"/>
    <mergeCell ref="K46:K47"/>
    <mergeCell ref="L46:L47"/>
    <mergeCell ref="A1:N1"/>
    <mergeCell ref="F4:I4"/>
    <mergeCell ref="J4:J5"/>
    <mergeCell ref="A4:D5"/>
    <mergeCell ref="K4:K5"/>
    <mergeCell ref="A2:N2"/>
    <mergeCell ref="L4:L5"/>
    <mergeCell ref="N4:N5"/>
    <mergeCell ref="E4:E5"/>
    <mergeCell ref="M4:M5"/>
  </mergeCells>
  <phoneticPr fontId="3"/>
  <pageMargins left="0.78740157480314965" right="0.78740157480314965" top="0.86614173228346458" bottom="0.6692913385826772" header="0.51181102362204722" footer="0.51181102362204722"/>
  <pageSetup paperSize="9" scale="97" orientation="portrait" r:id="rId1"/>
  <headerFooter alignWithMargins="0"/>
  <rowBreaks count="1" manualBreakCount="1">
    <brk id="42" max="1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8"/>
  <sheetViews>
    <sheetView zoomScaleNormal="100" workbookViewId="0">
      <selection sqref="A1:Q1"/>
    </sheetView>
  </sheetViews>
  <sheetFormatPr defaultColWidth="9" defaultRowHeight="12.2" x14ac:dyDescent="0.2"/>
  <cols>
    <col min="1" max="1" width="9.765625E-2" style="30" customWidth="1"/>
    <col min="2" max="2" width="0.59765625" style="30" customWidth="1"/>
    <col min="3" max="3" width="10.5" style="30" customWidth="1"/>
    <col min="4" max="4" width="0.19921875" style="30" customWidth="1"/>
    <col min="5" max="5" width="7.19921875" style="30" customWidth="1"/>
    <col min="6" max="17" width="5.69921875" style="30" customWidth="1"/>
    <col min="18" max="16384" width="9" style="30"/>
  </cols>
  <sheetData>
    <row r="1" spans="1:17" ht="21.05" customHeight="1" x14ac:dyDescent="0.2">
      <c r="A1" s="637" t="s">
        <v>1172</v>
      </c>
      <c r="B1" s="482"/>
      <c r="C1" s="482"/>
      <c r="D1" s="482"/>
      <c r="E1" s="482"/>
      <c r="F1" s="482"/>
      <c r="G1" s="482"/>
      <c r="H1" s="482"/>
      <c r="I1" s="482"/>
      <c r="J1" s="482"/>
      <c r="K1" s="482"/>
      <c r="L1" s="482"/>
      <c r="M1" s="482"/>
      <c r="N1" s="482"/>
      <c r="O1" s="482"/>
      <c r="P1" s="638"/>
      <c r="Q1" s="638"/>
    </row>
    <row r="2" spans="1:17" ht="21.05" customHeight="1" x14ac:dyDescent="0.2">
      <c r="A2" s="482" t="s">
        <v>790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  <c r="O2" s="482"/>
      <c r="P2" s="638"/>
      <c r="Q2" s="638"/>
    </row>
    <row r="3" spans="1:17" ht="18.7" customHeight="1" x14ac:dyDescent="0.2">
      <c r="F3" s="92"/>
      <c r="Q3" s="205" t="s">
        <v>1132</v>
      </c>
    </row>
    <row r="4" spans="1:17" ht="18.7" customHeight="1" x14ac:dyDescent="0.2">
      <c r="A4" s="491" t="s">
        <v>54</v>
      </c>
      <c r="B4" s="493"/>
      <c r="C4" s="493"/>
      <c r="D4" s="493"/>
      <c r="E4" s="635" t="s">
        <v>65</v>
      </c>
      <c r="F4" s="494" t="s">
        <v>968</v>
      </c>
      <c r="G4" s="639"/>
      <c r="H4" s="639"/>
      <c r="I4" s="639"/>
      <c r="J4" s="639"/>
      <c r="K4" s="639"/>
      <c r="L4" s="639"/>
      <c r="M4" s="639"/>
      <c r="N4" s="639"/>
      <c r="O4" s="639"/>
      <c r="P4" s="640"/>
      <c r="Q4" s="640"/>
    </row>
    <row r="5" spans="1:17" ht="3.75" customHeight="1" x14ac:dyDescent="0.2">
      <c r="A5" s="492"/>
      <c r="B5" s="626"/>
      <c r="C5" s="626"/>
      <c r="D5" s="626"/>
      <c r="E5" s="636"/>
      <c r="F5" s="215"/>
      <c r="G5" s="215"/>
      <c r="H5" s="216"/>
      <c r="I5" s="216"/>
      <c r="J5" s="215"/>
      <c r="K5" s="215"/>
      <c r="L5" s="216"/>
      <c r="M5" s="215"/>
      <c r="N5" s="215"/>
      <c r="O5" s="215"/>
      <c r="P5" s="216"/>
      <c r="Q5" s="215"/>
    </row>
    <row r="6" spans="1:17" ht="86.95" customHeight="1" x14ac:dyDescent="0.2">
      <c r="A6" s="492"/>
      <c r="B6" s="626"/>
      <c r="C6" s="626"/>
      <c r="D6" s="626"/>
      <c r="E6" s="636"/>
      <c r="F6" s="217" t="s">
        <v>918</v>
      </c>
      <c r="G6" s="217" t="s">
        <v>917</v>
      </c>
      <c r="H6" s="218" t="s">
        <v>969</v>
      </c>
      <c r="I6" s="218" t="s">
        <v>970</v>
      </c>
      <c r="J6" s="217" t="s">
        <v>919</v>
      </c>
      <c r="K6" s="217" t="s">
        <v>920</v>
      </c>
      <c r="L6" s="219" t="s">
        <v>848</v>
      </c>
      <c r="M6" s="217" t="s">
        <v>849</v>
      </c>
      <c r="N6" s="217" t="s">
        <v>850</v>
      </c>
      <c r="O6" s="217" t="s">
        <v>851</v>
      </c>
      <c r="P6" s="219" t="s">
        <v>852</v>
      </c>
      <c r="Q6" s="220" t="s">
        <v>406</v>
      </c>
    </row>
    <row r="7" spans="1:17" ht="3.75" customHeight="1" x14ac:dyDescent="0.2">
      <c r="A7" s="492"/>
      <c r="B7" s="626"/>
      <c r="C7" s="626"/>
      <c r="D7" s="626"/>
      <c r="E7" s="636"/>
      <c r="F7" s="221"/>
      <c r="G7" s="221"/>
      <c r="H7" s="222"/>
      <c r="I7" s="222"/>
      <c r="J7" s="221"/>
      <c r="K7" s="221"/>
      <c r="L7" s="222"/>
      <c r="M7" s="221"/>
      <c r="N7" s="221"/>
      <c r="O7" s="221"/>
      <c r="P7" s="222"/>
      <c r="Q7" s="221"/>
    </row>
    <row r="8" spans="1:17" ht="21.05" customHeight="1" x14ac:dyDescent="0.2">
      <c r="A8" s="223"/>
      <c r="B8" s="634" t="s">
        <v>976</v>
      </c>
      <c r="C8" s="634"/>
      <c r="D8" s="281"/>
      <c r="E8" s="282">
        <v>188007</v>
      </c>
      <c r="F8" s="283">
        <v>2949</v>
      </c>
      <c r="G8" s="283">
        <v>26661</v>
      </c>
      <c r="H8" s="283">
        <v>29786</v>
      </c>
      <c r="I8" s="283">
        <v>19820</v>
      </c>
      <c r="J8" s="283">
        <v>19712</v>
      </c>
      <c r="K8" s="283">
        <v>2249</v>
      </c>
      <c r="L8" s="283">
        <v>8928</v>
      </c>
      <c r="M8" s="283">
        <v>43447</v>
      </c>
      <c r="N8" s="283">
        <v>6140</v>
      </c>
      <c r="O8" s="283">
        <v>8242</v>
      </c>
      <c r="P8" s="283">
        <v>15239</v>
      </c>
      <c r="Q8" s="283">
        <v>4834</v>
      </c>
    </row>
    <row r="9" spans="1:17" ht="21.05" customHeight="1" x14ac:dyDescent="0.2">
      <c r="C9" s="88" t="s">
        <v>867</v>
      </c>
      <c r="E9" s="85">
        <v>9578</v>
      </c>
      <c r="F9" s="86">
        <v>36</v>
      </c>
      <c r="G9" s="86">
        <v>6</v>
      </c>
      <c r="H9" s="86">
        <v>174</v>
      </c>
      <c r="I9" s="86">
        <v>34</v>
      </c>
      <c r="J9" s="86">
        <v>6</v>
      </c>
      <c r="K9" s="86">
        <v>0</v>
      </c>
      <c r="L9" s="86">
        <v>8600</v>
      </c>
      <c r="M9" s="86">
        <v>52</v>
      </c>
      <c r="N9" s="86">
        <v>6</v>
      </c>
      <c r="O9" s="86">
        <v>4</v>
      </c>
      <c r="P9" s="86">
        <v>660</v>
      </c>
      <c r="Q9" s="86">
        <v>0</v>
      </c>
    </row>
    <row r="10" spans="1:17" ht="21.05" customHeight="1" x14ac:dyDescent="0.2">
      <c r="C10" s="224" t="s">
        <v>557</v>
      </c>
      <c r="D10" s="225"/>
      <c r="E10" s="85">
        <v>9560</v>
      </c>
      <c r="F10" s="86">
        <v>35</v>
      </c>
      <c r="G10" s="86">
        <v>6</v>
      </c>
      <c r="H10" s="86">
        <v>171</v>
      </c>
      <c r="I10" s="86">
        <v>34</v>
      </c>
      <c r="J10" s="86">
        <v>6</v>
      </c>
      <c r="K10" s="86">
        <v>0</v>
      </c>
      <c r="L10" s="86">
        <v>8587</v>
      </c>
      <c r="M10" s="86">
        <v>52</v>
      </c>
      <c r="N10" s="86">
        <v>6</v>
      </c>
      <c r="O10" s="86">
        <v>3</v>
      </c>
      <c r="P10" s="86">
        <v>660</v>
      </c>
      <c r="Q10" s="86">
        <v>0</v>
      </c>
    </row>
    <row r="11" spans="1:17" ht="21.05" customHeight="1" x14ac:dyDescent="0.2">
      <c r="C11" s="224" t="s">
        <v>596</v>
      </c>
      <c r="E11" s="85">
        <v>70</v>
      </c>
      <c r="F11" s="86">
        <v>1</v>
      </c>
      <c r="G11" s="86">
        <v>0</v>
      </c>
      <c r="H11" s="86">
        <v>3</v>
      </c>
      <c r="I11" s="86">
        <v>1</v>
      </c>
      <c r="J11" s="86">
        <v>0</v>
      </c>
      <c r="K11" s="86">
        <v>0</v>
      </c>
      <c r="L11" s="86">
        <v>49</v>
      </c>
      <c r="M11" s="86">
        <v>5</v>
      </c>
      <c r="N11" s="86">
        <v>0</v>
      </c>
      <c r="O11" s="86">
        <v>0</v>
      </c>
      <c r="P11" s="86">
        <v>11</v>
      </c>
      <c r="Q11" s="86">
        <v>0</v>
      </c>
    </row>
    <row r="12" spans="1:17" ht="37.549999999999997" customHeight="1" x14ac:dyDescent="0.2">
      <c r="C12" s="87" t="s">
        <v>1296</v>
      </c>
      <c r="E12" s="85">
        <v>38</v>
      </c>
      <c r="F12" s="86">
        <v>3</v>
      </c>
      <c r="G12" s="86">
        <v>0</v>
      </c>
      <c r="H12" s="86">
        <v>4</v>
      </c>
      <c r="I12" s="86">
        <v>3</v>
      </c>
      <c r="J12" s="86">
        <v>0</v>
      </c>
      <c r="K12" s="86">
        <v>0</v>
      </c>
      <c r="L12" s="86">
        <v>0</v>
      </c>
      <c r="M12" s="86">
        <v>3</v>
      </c>
      <c r="N12" s="86">
        <v>20</v>
      </c>
      <c r="O12" s="86">
        <v>1</v>
      </c>
      <c r="P12" s="86">
        <v>4</v>
      </c>
      <c r="Q12" s="86">
        <v>0</v>
      </c>
    </row>
    <row r="13" spans="1:17" ht="21.05" customHeight="1" x14ac:dyDescent="0.2">
      <c r="C13" s="224" t="s">
        <v>56</v>
      </c>
      <c r="E13" s="85">
        <v>13192</v>
      </c>
      <c r="F13" s="86">
        <v>440</v>
      </c>
      <c r="G13" s="86">
        <v>587</v>
      </c>
      <c r="H13" s="86">
        <v>2261</v>
      </c>
      <c r="I13" s="86">
        <v>738</v>
      </c>
      <c r="J13" s="86">
        <v>20</v>
      </c>
      <c r="K13" s="86">
        <v>8</v>
      </c>
      <c r="L13" s="86">
        <v>46</v>
      </c>
      <c r="M13" s="86">
        <v>1270</v>
      </c>
      <c r="N13" s="86">
        <v>275</v>
      </c>
      <c r="O13" s="86">
        <v>7310</v>
      </c>
      <c r="P13" s="86">
        <v>237</v>
      </c>
      <c r="Q13" s="86">
        <v>0</v>
      </c>
    </row>
    <row r="14" spans="1:17" ht="21.05" customHeight="1" x14ac:dyDescent="0.2">
      <c r="C14" s="224" t="s">
        <v>57</v>
      </c>
      <c r="D14" s="225"/>
      <c r="E14" s="85">
        <v>51253</v>
      </c>
      <c r="F14" s="86">
        <v>727</v>
      </c>
      <c r="G14" s="86">
        <v>3294</v>
      </c>
      <c r="H14" s="86">
        <v>6728</v>
      </c>
      <c r="I14" s="86">
        <v>988</v>
      </c>
      <c r="J14" s="86">
        <v>19</v>
      </c>
      <c r="K14" s="86">
        <v>39</v>
      </c>
      <c r="L14" s="86">
        <v>24</v>
      </c>
      <c r="M14" s="86">
        <v>35531</v>
      </c>
      <c r="N14" s="86">
        <v>496</v>
      </c>
      <c r="O14" s="86">
        <v>171</v>
      </c>
      <c r="P14" s="86">
        <v>3235</v>
      </c>
      <c r="Q14" s="86">
        <v>1</v>
      </c>
    </row>
    <row r="15" spans="1:17" ht="37.549999999999997" customHeight="1" x14ac:dyDescent="0.2">
      <c r="C15" s="226" t="s">
        <v>982</v>
      </c>
      <c r="D15" s="225"/>
      <c r="E15" s="85">
        <v>847</v>
      </c>
      <c r="F15" s="86">
        <v>14</v>
      </c>
      <c r="G15" s="86">
        <v>89</v>
      </c>
      <c r="H15" s="86">
        <v>349</v>
      </c>
      <c r="I15" s="86">
        <v>64</v>
      </c>
      <c r="J15" s="86">
        <v>0</v>
      </c>
      <c r="K15" s="86">
        <v>1</v>
      </c>
      <c r="L15" s="86">
        <v>0</v>
      </c>
      <c r="M15" s="86">
        <v>69</v>
      </c>
      <c r="N15" s="86">
        <v>158</v>
      </c>
      <c r="O15" s="86">
        <v>92</v>
      </c>
      <c r="P15" s="86">
        <v>11</v>
      </c>
      <c r="Q15" s="86">
        <v>0</v>
      </c>
    </row>
    <row r="16" spans="1:17" ht="21.05" customHeight="1" x14ac:dyDescent="0.2">
      <c r="C16" s="224" t="s">
        <v>64</v>
      </c>
      <c r="D16" s="225"/>
      <c r="E16" s="85">
        <v>1897</v>
      </c>
      <c r="F16" s="86">
        <v>52</v>
      </c>
      <c r="G16" s="86">
        <v>1153</v>
      </c>
      <c r="H16" s="86">
        <v>402</v>
      </c>
      <c r="I16" s="86">
        <v>179</v>
      </c>
      <c r="J16" s="86">
        <v>6</v>
      </c>
      <c r="K16" s="86">
        <v>0</v>
      </c>
      <c r="L16" s="86">
        <v>0</v>
      </c>
      <c r="M16" s="86">
        <v>62</v>
      </c>
      <c r="N16" s="86">
        <v>2</v>
      </c>
      <c r="O16" s="86">
        <v>19</v>
      </c>
      <c r="P16" s="86">
        <v>22</v>
      </c>
      <c r="Q16" s="86">
        <v>0</v>
      </c>
    </row>
    <row r="17" spans="1:17" ht="30.05" customHeight="1" x14ac:dyDescent="0.2">
      <c r="C17" s="226" t="s">
        <v>800</v>
      </c>
      <c r="D17" s="225"/>
      <c r="E17" s="85">
        <v>8858</v>
      </c>
      <c r="F17" s="86">
        <v>167</v>
      </c>
      <c r="G17" s="86">
        <v>75</v>
      </c>
      <c r="H17" s="86">
        <v>1736</v>
      </c>
      <c r="I17" s="86">
        <v>144</v>
      </c>
      <c r="J17" s="86">
        <v>24</v>
      </c>
      <c r="K17" s="86">
        <v>28</v>
      </c>
      <c r="L17" s="86">
        <v>0</v>
      </c>
      <c r="M17" s="86">
        <v>212</v>
      </c>
      <c r="N17" s="86">
        <v>4178</v>
      </c>
      <c r="O17" s="86">
        <v>154</v>
      </c>
      <c r="P17" s="86">
        <v>2138</v>
      </c>
      <c r="Q17" s="86">
        <v>2</v>
      </c>
    </row>
    <row r="18" spans="1:17" ht="30.05" customHeight="1" x14ac:dyDescent="0.2">
      <c r="C18" s="87" t="s">
        <v>799</v>
      </c>
      <c r="E18" s="85">
        <v>27355</v>
      </c>
      <c r="F18" s="86">
        <v>599</v>
      </c>
      <c r="G18" s="86">
        <v>760</v>
      </c>
      <c r="H18" s="86">
        <v>4489</v>
      </c>
      <c r="I18" s="86">
        <v>13680</v>
      </c>
      <c r="J18" s="86">
        <v>178</v>
      </c>
      <c r="K18" s="86">
        <v>8</v>
      </c>
      <c r="L18" s="86">
        <v>76</v>
      </c>
      <c r="M18" s="86">
        <v>3623</v>
      </c>
      <c r="N18" s="86">
        <v>166</v>
      </c>
      <c r="O18" s="86">
        <v>167</v>
      </c>
      <c r="P18" s="86">
        <v>3608</v>
      </c>
      <c r="Q18" s="86">
        <v>1</v>
      </c>
    </row>
    <row r="19" spans="1:17" ht="30.05" customHeight="1" x14ac:dyDescent="0.2">
      <c r="C19" s="226" t="s">
        <v>801</v>
      </c>
      <c r="E19" s="85">
        <v>3373</v>
      </c>
      <c r="F19" s="86">
        <v>68</v>
      </c>
      <c r="G19" s="86">
        <v>49</v>
      </c>
      <c r="H19" s="86">
        <v>1682</v>
      </c>
      <c r="I19" s="86">
        <v>1515</v>
      </c>
      <c r="J19" s="86">
        <v>29</v>
      </c>
      <c r="K19" s="86">
        <v>1</v>
      </c>
      <c r="L19" s="86">
        <v>0</v>
      </c>
      <c r="M19" s="86">
        <v>1</v>
      </c>
      <c r="N19" s="86">
        <v>3</v>
      </c>
      <c r="O19" s="86">
        <v>0</v>
      </c>
      <c r="P19" s="86">
        <v>22</v>
      </c>
      <c r="Q19" s="86">
        <v>3</v>
      </c>
    </row>
    <row r="20" spans="1:17" ht="30.05" customHeight="1" x14ac:dyDescent="0.2">
      <c r="C20" s="87" t="s">
        <v>809</v>
      </c>
      <c r="E20" s="85">
        <v>2563</v>
      </c>
      <c r="F20" s="86">
        <v>142</v>
      </c>
      <c r="G20" s="86">
        <v>45</v>
      </c>
      <c r="H20" s="86">
        <v>590</v>
      </c>
      <c r="I20" s="86">
        <v>1061</v>
      </c>
      <c r="J20" s="86">
        <v>453</v>
      </c>
      <c r="K20" s="86">
        <v>6</v>
      </c>
      <c r="L20" s="86">
        <v>4</v>
      </c>
      <c r="M20" s="86">
        <v>84</v>
      </c>
      <c r="N20" s="86">
        <v>29</v>
      </c>
      <c r="O20" s="86">
        <v>23</v>
      </c>
      <c r="P20" s="86">
        <v>126</v>
      </c>
      <c r="Q20" s="86">
        <v>0</v>
      </c>
    </row>
    <row r="21" spans="1:17" ht="37.549999999999997" customHeight="1" x14ac:dyDescent="0.2">
      <c r="C21" s="226" t="s">
        <v>1297</v>
      </c>
      <c r="E21" s="85">
        <v>4922</v>
      </c>
      <c r="F21" s="86">
        <v>58</v>
      </c>
      <c r="G21" s="86">
        <v>2200</v>
      </c>
      <c r="H21" s="86">
        <v>1684</v>
      </c>
      <c r="I21" s="86">
        <v>149</v>
      </c>
      <c r="J21" s="86">
        <v>125</v>
      </c>
      <c r="K21" s="86">
        <v>10</v>
      </c>
      <c r="L21" s="86">
        <v>19</v>
      </c>
      <c r="M21" s="86">
        <v>414</v>
      </c>
      <c r="N21" s="86">
        <v>14</v>
      </c>
      <c r="O21" s="86">
        <v>182</v>
      </c>
      <c r="P21" s="86">
        <v>66</v>
      </c>
      <c r="Q21" s="86">
        <v>1</v>
      </c>
    </row>
    <row r="22" spans="1:17" ht="37.549999999999997" customHeight="1" x14ac:dyDescent="0.2">
      <c r="C22" s="87" t="s">
        <v>802</v>
      </c>
      <c r="E22" s="85">
        <v>9660</v>
      </c>
      <c r="F22" s="86">
        <v>98</v>
      </c>
      <c r="G22" s="86">
        <v>95</v>
      </c>
      <c r="H22" s="86">
        <v>313</v>
      </c>
      <c r="I22" s="86">
        <v>333</v>
      </c>
      <c r="J22" s="86">
        <v>8019</v>
      </c>
      <c r="K22" s="86">
        <v>1</v>
      </c>
      <c r="L22" s="86">
        <v>1</v>
      </c>
      <c r="M22" s="86">
        <v>102</v>
      </c>
      <c r="N22" s="86">
        <v>18</v>
      </c>
      <c r="O22" s="86">
        <v>0</v>
      </c>
      <c r="P22" s="86">
        <v>680</v>
      </c>
      <c r="Q22" s="86">
        <v>0</v>
      </c>
    </row>
    <row r="23" spans="1:17" ht="37.549999999999997" customHeight="1" x14ac:dyDescent="0.2">
      <c r="C23" s="88" t="s">
        <v>563</v>
      </c>
      <c r="E23" s="85">
        <v>6335</v>
      </c>
      <c r="F23" s="86">
        <v>79</v>
      </c>
      <c r="G23" s="86">
        <v>331</v>
      </c>
      <c r="H23" s="86">
        <v>598</v>
      </c>
      <c r="I23" s="86">
        <v>401</v>
      </c>
      <c r="J23" s="86">
        <v>4222</v>
      </c>
      <c r="K23" s="86">
        <v>40</v>
      </c>
      <c r="L23" s="86">
        <v>26</v>
      </c>
      <c r="M23" s="86">
        <v>118</v>
      </c>
      <c r="N23" s="86">
        <v>54</v>
      </c>
      <c r="O23" s="86">
        <v>3</v>
      </c>
      <c r="P23" s="86">
        <v>462</v>
      </c>
      <c r="Q23" s="86">
        <v>1</v>
      </c>
    </row>
    <row r="24" spans="1:17" ht="30.05" customHeight="1" x14ac:dyDescent="0.2">
      <c r="C24" s="226" t="s">
        <v>984</v>
      </c>
      <c r="E24" s="85">
        <v>7902</v>
      </c>
      <c r="F24" s="86">
        <v>52</v>
      </c>
      <c r="G24" s="86">
        <v>6131</v>
      </c>
      <c r="H24" s="86">
        <v>1097</v>
      </c>
      <c r="I24" s="86">
        <v>32</v>
      </c>
      <c r="J24" s="86">
        <v>269</v>
      </c>
      <c r="K24" s="86">
        <v>18</v>
      </c>
      <c r="L24" s="86">
        <v>39</v>
      </c>
      <c r="M24" s="86">
        <v>23</v>
      </c>
      <c r="N24" s="86">
        <v>67</v>
      </c>
      <c r="O24" s="86">
        <v>3</v>
      </c>
      <c r="P24" s="86">
        <v>169</v>
      </c>
      <c r="Q24" s="86">
        <v>2</v>
      </c>
    </row>
    <row r="25" spans="1:17" ht="21.05" customHeight="1" x14ac:dyDescent="0.2">
      <c r="C25" s="224" t="s">
        <v>990</v>
      </c>
      <c r="E25" s="85">
        <v>20568</v>
      </c>
      <c r="F25" s="86">
        <v>114</v>
      </c>
      <c r="G25" s="86">
        <v>10986</v>
      </c>
      <c r="H25" s="86">
        <v>2466</v>
      </c>
      <c r="I25" s="86">
        <v>26</v>
      </c>
      <c r="J25" s="86">
        <v>6097</v>
      </c>
      <c r="K25" s="86">
        <v>37</v>
      </c>
      <c r="L25" s="86">
        <v>9</v>
      </c>
      <c r="M25" s="86">
        <v>180</v>
      </c>
      <c r="N25" s="86">
        <v>263</v>
      </c>
      <c r="O25" s="86">
        <v>7</v>
      </c>
      <c r="P25" s="86">
        <v>380</v>
      </c>
      <c r="Q25" s="86">
        <v>3</v>
      </c>
    </row>
    <row r="26" spans="1:17" ht="24.8" customHeight="1" x14ac:dyDescent="0.2">
      <c r="C26" s="224" t="s">
        <v>762</v>
      </c>
      <c r="E26" s="85">
        <v>1341</v>
      </c>
      <c r="F26" s="86">
        <v>21</v>
      </c>
      <c r="G26" s="86">
        <v>40</v>
      </c>
      <c r="H26" s="86">
        <v>890</v>
      </c>
      <c r="I26" s="86">
        <v>137</v>
      </c>
      <c r="J26" s="86">
        <v>3</v>
      </c>
      <c r="K26" s="86">
        <v>1</v>
      </c>
      <c r="L26" s="86">
        <v>11</v>
      </c>
      <c r="M26" s="86">
        <v>23</v>
      </c>
      <c r="N26" s="86">
        <v>4</v>
      </c>
      <c r="O26" s="86">
        <v>1</v>
      </c>
      <c r="P26" s="86">
        <v>210</v>
      </c>
      <c r="Q26" s="86">
        <v>0</v>
      </c>
    </row>
    <row r="27" spans="1:17" ht="5.95" customHeight="1" x14ac:dyDescent="0.2">
      <c r="B27" s="212"/>
      <c r="C27" s="212"/>
      <c r="D27" s="211"/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spans="1:17" ht="13.75" customHeight="1" x14ac:dyDescent="0.2">
      <c r="B28" s="30" t="s">
        <v>1227</v>
      </c>
    </row>
    <row r="29" spans="1:17" ht="13.75" customHeight="1" x14ac:dyDescent="0.2"/>
    <row r="30" spans="1:17" ht="21.05" customHeight="1" x14ac:dyDescent="0.2">
      <c r="A30" s="637" t="s">
        <v>1172</v>
      </c>
      <c r="B30" s="482"/>
      <c r="C30" s="482"/>
      <c r="D30" s="482"/>
      <c r="E30" s="482"/>
      <c r="F30" s="482"/>
      <c r="G30" s="482"/>
      <c r="H30" s="482"/>
      <c r="I30" s="482"/>
      <c r="J30" s="482"/>
      <c r="K30" s="482"/>
      <c r="L30" s="482"/>
      <c r="M30" s="482"/>
      <c r="N30" s="482"/>
      <c r="O30" s="482"/>
      <c r="P30" s="638"/>
      <c r="Q30" s="638"/>
    </row>
    <row r="31" spans="1:17" ht="21.05" customHeight="1" x14ac:dyDescent="0.2">
      <c r="A31" s="482" t="s">
        <v>791</v>
      </c>
      <c r="B31" s="482"/>
      <c r="C31" s="482"/>
      <c r="D31" s="482"/>
      <c r="E31" s="482"/>
      <c r="F31" s="482"/>
      <c r="G31" s="482"/>
      <c r="H31" s="482"/>
      <c r="I31" s="482"/>
      <c r="J31" s="482"/>
      <c r="K31" s="482"/>
      <c r="L31" s="482"/>
      <c r="M31" s="482"/>
      <c r="N31" s="482"/>
      <c r="O31" s="482"/>
      <c r="P31" s="638"/>
      <c r="Q31" s="638"/>
    </row>
    <row r="32" spans="1:17" ht="18.7" customHeight="1" x14ac:dyDescent="0.2">
      <c r="F32" s="92"/>
      <c r="Q32" s="205"/>
    </row>
    <row r="33" spans="1:20" ht="18.7" customHeight="1" x14ac:dyDescent="0.2">
      <c r="B33" s="644" t="s">
        <v>54</v>
      </c>
      <c r="C33" s="644"/>
      <c r="D33" s="227"/>
      <c r="E33" s="641" t="s">
        <v>65</v>
      </c>
      <c r="F33" s="494" t="s">
        <v>968</v>
      </c>
      <c r="G33" s="639"/>
      <c r="H33" s="639"/>
      <c r="I33" s="639"/>
      <c r="J33" s="639"/>
      <c r="K33" s="639"/>
      <c r="L33" s="639"/>
      <c r="M33" s="639"/>
      <c r="N33" s="639"/>
      <c r="O33" s="639"/>
      <c r="P33" s="640"/>
      <c r="Q33" s="640"/>
    </row>
    <row r="34" spans="1:20" ht="3.75" customHeight="1" x14ac:dyDescent="0.2">
      <c r="B34" s="645"/>
      <c r="C34" s="645"/>
      <c r="E34" s="642"/>
      <c r="F34" s="215"/>
      <c r="G34" s="215"/>
      <c r="H34" s="216"/>
      <c r="I34" s="216"/>
      <c r="J34" s="215"/>
      <c r="K34" s="215"/>
      <c r="L34" s="216"/>
      <c r="M34" s="215"/>
      <c r="N34" s="215"/>
      <c r="O34" s="215"/>
      <c r="P34" s="216"/>
      <c r="Q34" s="215"/>
    </row>
    <row r="35" spans="1:20" ht="86.95" customHeight="1" x14ac:dyDescent="0.2">
      <c r="B35" s="645"/>
      <c r="C35" s="645"/>
      <c r="E35" s="642"/>
      <c r="F35" s="217" t="s">
        <v>918</v>
      </c>
      <c r="G35" s="217" t="s">
        <v>917</v>
      </c>
      <c r="H35" s="218" t="s">
        <v>969</v>
      </c>
      <c r="I35" s="218" t="s">
        <v>970</v>
      </c>
      <c r="J35" s="217" t="s">
        <v>919</v>
      </c>
      <c r="K35" s="217" t="s">
        <v>920</v>
      </c>
      <c r="L35" s="219" t="s">
        <v>848</v>
      </c>
      <c r="M35" s="217" t="s">
        <v>849</v>
      </c>
      <c r="N35" s="217" t="s">
        <v>850</v>
      </c>
      <c r="O35" s="217" t="s">
        <v>851</v>
      </c>
      <c r="P35" s="219" t="s">
        <v>852</v>
      </c>
      <c r="Q35" s="220" t="s">
        <v>406</v>
      </c>
    </row>
    <row r="36" spans="1:20" ht="3.75" customHeight="1" x14ac:dyDescent="0.2">
      <c r="B36" s="646"/>
      <c r="C36" s="646"/>
      <c r="D36" s="228"/>
      <c r="E36" s="643"/>
      <c r="F36" s="229"/>
      <c r="G36" s="229"/>
      <c r="H36" s="230"/>
      <c r="I36" s="230"/>
      <c r="J36" s="229"/>
      <c r="K36" s="229"/>
      <c r="L36" s="229"/>
      <c r="M36" s="229"/>
      <c r="N36" s="229"/>
      <c r="O36" s="229"/>
      <c r="P36" s="229"/>
      <c r="Q36" s="231"/>
    </row>
    <row r="37" spans="1:20" ht="37.549999999999997" customHeight="1" x14ac:dyDescent="0.2">
      <c r="C37" s="87" t="s">
        <v>1173</v>
      </c>
      <c r="E37" s="85">
        <v>9524</v>
      </c>
      <c r="F37" s="86">
        <v>199</v>
      </c>
      <c r="G37" s="86">
        <v>507</v>
      </c>
      <c r="H37" s="86">
        <v>2115</v>
      </c>
      <c r="I37" s="86">
        <v>316</v>
      </c>
      <c r="J37" s="86">
        <v>236</v>
      </c>
      <c r="K37" s="86">
        <v>983</v>
      </c>
      <c r="L37" s="86">
        <v>17</v>
      </c>
      <c r="M37" s="86">
        <v>1580</v>
      </c>
      <c r="N37" s="86">
        <v>347</v>
      </c>
      <c r="O37" s="86">
        <v>88</v>
      </c>
      <c r="P37" s="86">
        <v>3083</v>
      </c>
      <c r="Q37" s="86">
        <v>53</v>
      </c>
    </row>
    <row r="38" spans="1:20" ht="48.75" customHeight="1" x14ac:dyDescent="0.2">
      <c r="C38" s="226" t="s">
        <v>983</v>
      </c>
      <c r="E38" s="85">
        <v>3594</v>
      </c>
      <c r="F38" s="86">
        <v>76</v>
      </c>
      <c r="G38" s="86">
        <v>295</v>
      </c>
      <c r="H38" s="86">
        <v>2070</v>
      </c>
      <c r="I38" s="86">
        <v>0</v>
      </c>
      <c r="J38" s="86">
        <v>0</v>
      </c>
      <c r="K38" s="86">
        <v>1068</v>
      </c>
      <c r="L38" s="86">
        <v>5</v>
      </c>
      <c r="M38" s="86">
        <v>8</v>
      </c>
      <c r="N38" s="86">
        <v>8</v>
      </c>
      <c r="O38" s="86">
        <v>14</v>
      </c>
      <c r="P38" s="86">
        <v>50</v>
      </c>
      <c r="Q38" s="86">
        <v>0</v>
      </c>
    </row>
    <row r="39" spans="1:20" ht="30.05" customHeight="1" x14ac:dyDescent="0.2">
      <c r="C39" s="88" t="s">
        <v>603</v>
      </c>
      <c r="E39" s="85">
        <v>5137</v>
      </c>
      <c r="F39" s="86">
        <v>3</v>
      </c>
      <c r="G39" s="86">
        <v>18</v>
      </c>
      <c r="H39" s="86">
        <v>135</v>
      </c>
      <c r="I39" s="86">
        <v>19</v>
      </c>
      <c r="J39" s="86">
        <v>6</v>
      </c>
      <c r="K39" s="86">
        <v>0</v>
      </c>
      <c r="L39" s="86">
        <v>2</v>
      </c>
      <c r="M39" s="86">
        <v>87</v>
      </c>
      <c r="N39" s="86">
        <v>32</v>
      </c>
      <c r="O39" s="86">
        <v>3</v>
      </c>
      <c r="P39" s="86">
        <v>65</v>
      </c>
      <c r="Q39" s="86">
        <v>4767</v>
      </c>
    </row>
    <row r="40" spans="1:20" ht="19.55" customHeight="1" x14ac:dyDescent="0.2">
      <c r="C40" s="88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S40" s="232"/>
    </row>
    <row r="41" spans="1:20" ht="27" customHeight="1" x14ac:dyDescent="0.2">
      <c r="A41" s="228"/>
      <c r="B41" s="632" t="s">
        <v>976</v>
      </c>
      <c r="C41" s="632"/>
      <c r="D41" s="278"/>
      <c r="E41" s="279">
        <v>188007</v>
      </c>
      <c r="F41" s="280">
        <v>2949</v>
      </c>
      <c r="G41" s="280">
        <v>26661</v>
      </c>
      <c r="H41" s="280">
        <v>29786</v>
      </c>
      <c r="I41" s="280">
        <v>19820</v>
      </c>
      <c r="J41" s="280">
        <v>19712</v>
      </c>
      <c r="K41" s="280">
        <v>2249</v>
      </c>
      <c r="L41" s="280">
        <v>8928</v>
      </c>
      <c r="M41" s="280">
        <v>43447</v>
      </c>
      <c r="N41" s="280">
        <v>6140</v>
      </c>
      <c r="O41" s="280">
        <v>8242</v>
      </c>
      <c r="P41" s="280">
        <v>15239</v>
      </c>
      <c r="Q41" s="280">
        <v>4834</v>
      </c>
    </row>
    <row r="42" spans="1:20" ht="27" customHeight="1" x14ac:dyDescent="0.2">
      <c r="C42" s="225" t="s">
        <v>1174</v>
      </c>
      <c r="E42" s="85">
        <v>3189</v>
      </c>
      <c r="F42" s="86">
        <v>0</v>
      </c>
      <c r="G42" s="86">
        <v>90</v>
      </c>
      <c r="H42" s="86">
        <v>202</v>
      </c>
      <c r="I42" s="86">
        <v>602</v>
      </c>
      <c r="J42" s="86">
        <v>781</v>
      </c>
      <c r="K42" s="86">
        <v>18</v>
      </c>
      <c r="L42" s="86">
        <v>21</v>
      </c>
      <c r="M42" s="86">
        <v>961</v>
      </c>
      <c r="N42" s="86">
        <v>17</v>
      </c>
      <c r="O42" s="86">
        <v>124</v>
      </c>
      <c r="P42" s="86">
        <v>210</v>
      </c>
      <c r="Q42" s="86">
        <v>163</v>
      </c>
      <c r="S42" s="86"/>
      <c r="T42" s="86"/>
    </row>
    <row r="43" spans="1:20" ht="27" customHeight="1" x14ac:dyDescent="0.2">
      <c r="C43" s="225" t="s">
        <v>1175</v>
      </c>
      <c r="E43" s="85">
        <v>12693</v>
      </c>
      <c r="F43" s="86">
        <v>2</v>
      </c>
      <c r="G43" s="86">
        <v>1838</v>
      </c>
      <c r="H43" s="86">
        <v>1514</v>
      </c>
      <c r="I43" s="86">
        <v>1592</v>
      </c>
      <c r="J43" s="86">
        <v>1941</v>
      </c>
      <c r="K43" s="86">
        <v>126</v>
      </c>
      <c r="L43" s="86">
        <v>193</v>
      </c>
      <c r="M43" s="86">
        <v>3725</v>
      </c>
      <c r="N43" s="86">
        <v>191</v>
      </c>
      <c r="O43" s="86">
        <v>476</v>
      </c>
      <c r="P43" s="86">
        <v>771</v>
      </c>
      <c r="Q43" s="86">
        <v>324</v>
      </c>
      <c r="S43" s="86"/>
      <c r="T43" s="86"/>
    </row>
    <row r="44" spans="1:20" ht="27" customHeight="1" x14ac:dyDescent="0.2">
      <c r="C44" s="225" t="s">
        <v>1176</v>
      </c>
      <c r="D44" s="225"/>
      <c r="E44" s="85">
        <v>14071</v>
      </c>
      <c r="F44" s="86">
        <v>8</v>
      </c>
      <c r="G44" s="86">
        <v>2795</v>
      </c>
      <c r="H44" s="86">
        <v>2270</v>
      </c>
      <c r="I44" s="86">
        <v>1481</v>
      </c>
      <c r="J44" s="86">
        <v>1269</v>
      </c>
      <c r="K44" s="86">
        <v>155</v>
      </c>
      <c r="L44" s="86">
        <v>223</v>
      </c>
      <c r="M44" s="86">
        <v>4054</v>
      </c>
      <c r="N44" s="86">
        <v>280</v>
      </c>
      <c r="O44" s="86">
        <v>512</v>
      </c>
      <c r="P44" s="86">
        <v>760</v>
      </c>
      <c r="Q44" s="86">
        <v>264</v>
      </c>
      <c r="S44" s="86"/>
      <c r="T44" s="86"/>
    </row>
    <row r="45" spans="1:20" ht="27" customHeight="1" x14ac:dyDescent="0.2">
      <c r="C45" s="225" t="s">
        <v>1177</v>
      </c>
      <c r="E45" s="85">
        <v>15035</v>
      </c>
      <c r="F45" s="86">
        <v>33</v>
      </c>
      <c r="G45" s="86">
        <v>2688</v>
      </c>
      <c r="H45" s="86">
        <v>2472</v>
      </c>
      <c r="I45" s="86">
        <v>1521</v>
      </c>
      <c r="J45" s="86">
        <v>1416</v>
      </c>
      <c r="K45" s="86">
        <v>164</v>
      </c>
      <c r="L45" s="86">
        <v>379</v>
      </c>
      <c r="M45" s="86">
        <v>4493</v>
      </c>
      <c r="N45" s="86">
        <v>280</v>
      </c>
      <c r="O45" s="86">
        <v>493</v>
      </c>
      <c r="P45" s="86">
        <v>814</v>
      </c>
      <c r="Q45" s="86">
        <v>282</v>
      </c>
      <c r="S45" s="86"/>
      <c r="T45" s="86"/>
    </row>
    <row r="46" spans="1:20" ht="27" customHeight="1" x14ac:dyDescent="0.2">
      <c r="C46" s="225" t="s">
        <v>1178</v>
      </c>
      <c r="E46" s="85">
        <v>17422</v>
      </c>
      <c r="F46" s="86">
        <v>113</v>
      </c>
      <c r="G46" s="86">
        <v>2932</v>
      </c>
      <c r="H46" s="86">
        <v>2785</v>
      </c>
      <c r="I46" s="86">
        <v>1740</v>
      </c>
      <c r="J46" s="86">
        <v>1729</v>
      </c>
      <c r="K46" s="86">
        <v>207</v>
      </c>
      <c r="L46" s="86">
        <v>523</v>
      </c>
      <c r="M46" s="86">
        <v>4892</v>
      </c>
      <c r="N46" s="86">
        <v>432</v>
      </c>
      <c r="O46" s="86">
        <v>675</v>
      </c>
      <c r="P46" s="86">
        <v>1085</v>
      </c>
      <c r="Q46" s="86">
        <v>309</v>
      </c>
      <c r="S46" s="86"/>
      <c r="T46" s="86"/>
    </row>
    <row r="47" spans="1:20" ht="27" customHeight="1" x14ac:dyDescent="0.2">
      <c r="C47" s="225" t="s">
        <v>1179</v>
      </c>
      <c r="D47" s="225"/>
      <c r="E47" s="85">
        <v>20079</v>
      </c>
      <c r="F47" s="86">
        <v>188</v>
      </c>
      <c r="G47" s="86">
        <v>3205</v>
      </c>
      <c r="H47" s="86">
        <v>3619</v>
      </c>
      <c r="I47" s="86">
        <v>1978</v>
      </c>
      <c r="J47" s="86">
        <v>1951</v>
      </c>
      <c r="K47" s="86">
        <v>221</v>
      </c>
      <c r="L47" s="86">
        <v>596</v>
      </c>
      <c r="M47" s="86">
        <v>5143</v>
      </c>
      <c r="N47" s="86">
        <v>606</v>
      </c>
      <c r="O47" s="86">
        <v>847</v>
      </c>
      <c r="P47" s="86">
        <v>1412</v>
      </c>
      <c r="Q47" s="86">
        <v>313</v>
      </c>
      <c r="S47" s="86"/>
      <c r="T47" s="86"/>
    </row>
    <row r="48" spans="1:20" ht="27" customHeight="1" x14ac:dyDescent="0.2">
      <c r="C48" s="225" t="s">
        <v>1180</v>
      </c>
      <c r="E48" s="85">
        <v>24266</v>
      </c>
      <c r="F48" s="86">
        <v>335</v>
      </c>
      <c r="G48" s="86">
        <v>3359</v>
      </c>
      <c r="H48" s="86">
        <v>4612</v>
      </c>
      <c r="I48" s="86">
        <v>2572</v>
      </c>
      <c r="J48" s="86">
        <v>2267</v>
      </c>
      <c r="K48" s="86">
        <v>219</v>
      </c>
      <c r="L48" s="86">
        <v>752</v>
      </c>
      <c r="M48" s="86">
        <v>5724</v>
      </c>
      <c r="N48" s="86">
        <v>987</v>
      </c>
      <c r="O48" s="86">
        <v>1226</v>
      </c>
      <c r="P48" s="86">
        <v>1823</v>
      </c>
      <c r="Q48" s="86">
        <v>390</v>
      </c>
      <c r="S48" s="86"/>
      <c r="T48" s="86"/>
    </row>
    <row r="49" spans="1:20" ht="27" customHeight="1" x14ac:dyDescent="0.2">
      <c r="C49" s="225" t="s">
        <v>1181</v>
      </c>
      <c r="D49" s="225"/>
      <c r="E49" s="85">
        <v>20410</v>
      </c>
      <c r="F49" s="86">
        <v>371</v>
      </c>
      <c r="G49" s="86">
        <v>2874</v>
      </c>
      <c r="H49" s="86">
        <v>3798</v>
      </c>
      <c r="I49" s="86">
        <v>2127</v>
      </c>
      <c r="J49" s="86">
        <v>1842</v>
      </c>
      <c r="K49" s="86">
        <v>168</v>
      </c>
      <c r="L49" s="86">
        <v>685</v>
      </c>
      <c r="M49" s="86">
        <v>4684</v>
      </c>
      <c r="N49" s="86">
        <v>951</v>
      </c>
      <c r="O49" s="86">
        <v>967</v>
      </c>
      <c r="P49" s="86">
        <v>1566</v>
      </c>
      <c r="Q49" s="86">
        <v>377</v>
      </c>
      <c r="S49" s="86"/>
      <c r="T49" s="86"/>
    </row>
    <row r="50" spans="1:20" ht="27" customHeight="1" x14ac:dyDescent="0.2">
      <c r="C50" s="225" t="s">
        <v>1182</v>
      </c>
      <c r="E50" s="85">
        <v>18382</v>
      </c>
      <c r="F50" s="86">
        <v>470</v>
      </c>
      <c r="G50" s="86">
        <v>2691</v>
      </c>
      <c r="H50" s="86">
        <v>3430</v>
      </c>
      <c r="I50" s="86">
        <v>1964</v>
      </c>
      <c r="J50" s="86">
        <v>1709</v>
      </c>
      <c r="K50" s="86">
        <v>285</v>
      </c>
      <c r="L50" s="86">
        <v>771</v>
      </c>
      <c r="M50" s="86">
        <v>3724</v>
      </c>
      <c r="N50" s="86">
        <v>750</v>
      </c>
      <c r="O50" s="86">
        <v>741</v>
      </c>
      <c r="P50" s="86">
        <v>1530</v>
      </c>
      <c r="Q50" s="86">
        <v>317</v>
      </c>
      <c r="S50" s="86"/>
      <c r="T50" s="86"/>
    </row>
    <row r="51" spans="1:20" ht="27" customHeight="1" x14ac:dyDescent="0.2">
      <c r="C51" s="225" t="s">
        <v>1183</v>
      </c>
      <c r="D51" s="225"/>
      <c r="E51" s="85">
        <v>14759</v>
      </c>
      <c r="F51" s="86">
        <v>408</v>
      </c>
      <c r="G51" s="86">
        <v>2017</v>
      </c>
      <c r="H51" s="86">
        <v>2402</v>
      </c>
      <c r="I51" s="86">
        <v>1514</v>
      </c>
      <c r="J51" s="86">
        <v>1539</v>
      </c>
      <c r="K51" s="86">
        <v>226</v>
      </c>
      <c r="L51" s="86">
        <v>877</v>
      </c>
      <c r="M51" s="86">
        <v>2533</v>
      </c>
      <c r="N51" s="86">
        <v>599</v>
      </c>
      <c r="O51" s="86">
        <v>753</v>
      </c>
      <c r="P51" s="86">
        <v>1597</v>
      </c>
      <c r="Q51" s="86">
        <v>294</v>
      </c>
      <c r="S51" s="86"/>
      <c r="T51" s="86"/>
    </row>
    <row r="52" spans="1:20" ht="27" customHeight="1" x14ac:dyDescent="0.2">
      <c r="C52" s="225" t="s">
        <v>1184</v>
      </c>
      <c r="E52" s="85">
        <v>11206</v>
      </c>
      <c r="F52" s="86">
        <v>311</v>
      </c>
      <c r="G52" s="86">
        <v>1115</v>
      </c>
      <c r="H52" s="86">
        <v>1201</v>
      </c>
      <c r="I52" s="86">
        <v>1088</v>
      </c>
      <c r="J52" s="86">
        <v>1361</v>
      </c>
      <c r="K52" s="86">
        <v>242</v>
      </c>
      <c r="L52" s="86">
        <v>1126</v>
      </c>
      <c r="M52" s="86">
        <v>1531</v>
      </c>
      <c r="N52" s="86">
        <v>539</v>
      </c>
      <c r="O52" s="86">
        <v>683</v>
      </c>
      <c r="P52" s="86">
        <v>1638</v>
      </c>
      <c r="Q52" s="86">
        <v>371</v>
      </c>
      <c r="S52" s="86"/>
      <c r="T52" s="86"/>
    </row>
    <row r="53" spans="1:20" ht="27" customHeight="1" x14ac:dyDescent="0.2">
      <c r="C53" s="225" t="s">
        <v>1185</v>
      </c>
      <c r="D53" s="225"/>
      <c r="E53" s="85">
        <v>9358</v>
      </c>
      <c r="F53" s="86">
        <v>367</v>
      </c>
      <c r="G53" s="86">
        <v>675</v>
      </c>
      <c r="H53" s="86">
        <v>926</v>
      </c>
      <c r="I53" s="86">
        <v>902</v>
      </c>
      <c r="J53" s="86">
        <v>1184</v>
      </c>
      <c r="K53" s="86">
        <v>167</v>
      </c>
      <c r="L53" s="86">
        <v>1108</v>
      </c>
      <c r="M53" s="86">
        <v>1191</v>
      </c>
      <c r="N53" s="86">
        <v>404</v>
      </c>
      <c r="O53" s="86">
        <v>503</v>
      </c>
      <c r="P53" s="86">
        <v>1334</v>
      </c>
      <c r="Q53" s="86">
        <v>597</v>
      </c>
      <c r="S53" s="86"/>
      <c r="T53" s="86"/>
    </row>
    <row r="54" spans="1:20" ht="27" customHeight="1" x14ac:dyDescent="0.2">
      <c r="C54" s="225" t="s">
        <v>1186</v>
      </c>
      <c r="E54" s="85">
        <v>4249</v>
      </c>
      <c r="F54" s="86">
        <v>187</v>
      </c>
      <c r="G54" s="86">
        <v>230</v>
      </c>
      <c r="H54" s="86">
        <v>386</v>
      </c>
      <c r="I54" s="86">
        <v>425</v>
      </c>
      <c r="J54" s="86">
        <v>497</v>
      </c>
      <c r="K54" s="86">
        <v>43</v>
      </c>
      <c r="L54" s="86">
        <v>747</v>
      </c>
      <c r="M54" s="86">
        <v>524</v>
      </c>
      <c r="N54" s="86">
        <v>88</v>
      </c>
      <c r="O54" s="86">
        <v>191</v>
      </c>
      <c r="P54" s="86">
        <v>538</v>
      </c>
      <c r="Q54" s="86">
        <v>393</v>
      </c>
      <c r="S54" s="86"/>
      <c r="T54" s="86"/>
    </row>
    <row r="55" spans="1:20" ht="27" customHeight="1" x14ac:dyDescent="0.2">
      <c r="C55" s="225" t="s">
        <v>1187</v>
      </c>
      <c r="D55" s="225"/>
      <c r="E55" s="85">
        <v>1958</v>
      </c>
      <c r="F55" s="86">
        <v>99</v>
      </c>
      <c r="G55" s="86">
        <v>105</v>
      </c>
      <c r="H55" s="86">
        <v>114</v>
      </c>
      <c r="I55" s="86">
        <v>217</v>
      </c>
      <c r="J55" s="86">
        <v>182</v>
      </c>
      <c r="K55" s="86">
        <v>8</v>
      </c>
      <c r="L55" s="86">
        <v>581</v>
      </c>
      <c r="M55" s="86">
        <v>198</v>
      </c>
      <c r="N55" s="86">
        <v>12</v>
      </c>
      <c r="O55" s="86">
        <v>44</v>
      </c>
      <c r="P55" s="86">
        <v>128</v>
      </c>
      <c r="Q55" s="86">
        <v>270</v>
      </c>
      <c r="S55" s="86"/>
      <c r="T55" s="86"/>
    </row>
    <row r="56" spans="1:20" ht="27" customHeight="1" x14ac:dyDescent="0.2">
      <c r="A56" s="211"/>
      <c r="B56" s="211"/>
      <c r="C56" s="93" t="s">
        <v>985</v>
      </c>
      <c r="D56" s="211"/>
      <c r="E56" s="90">
        <f>744+168+18</f>
        <v>930</v>
      </c>
      <c r="F56" s="91">
        <f>46+8+3</f>
        <v>57</v>
      </c>
      <c r="G56" s="91">
        <f>37+10</f>
        <v>47</v>
      </c>
      <c r="H56" s="91">
        <v>55</v>
      </c>
      <c r="I56" s="91">
        <f>83+13+1</f>
        <v>97</v>
      </c>
      <c r="J56" s="91">
        <f>41+2+1</f>
        <v>44</v>
      </c>
      <c r="K56" s="91">
        <v>0</v>
      </c>
      <c r="L56" s="91">
        <f>273+68+5</f>
        <v>346</v>
      </c>
      <c r="M56" s="91">
        <f>55+14+1</f>
        <v>70</v>
      </c>
      <c r="N56" s="91">
        <v>4</v>
      </c>
      <c r="O56" s="91">
        <v>7</v>
      </c>
      <c r="P56" s="91">
        <f>24+8+1</f>
        <v>33</v>
      </c>
      <c r="Q56" s="91">
        <f>133+33+4</f>
        <v>170</v>
      </c>
      <c r="S56" s="86"/>
      <c r="T56" s="86"/>
    </row>
    <row r="57" spans="1:20" ht="27" customHeight="1" x14ac:dyDescent="0.2"/>
    <row r="58" spans="1:20" x14ac:dyDescent="0.2">
      <c r="C58" s="225"/>
      <c r="D58" s="225"/>
      <c r="E58" s="225"/>
      <c r="F58" s="225"/>
      <c r="G58" s="225"/>
      <c r="H58" s="225"/>
      <c r="J58" s="225"/>
      <c r="K58" s="225"/>
      <c r="L58" s="225"/>
      <c r="M58" s="225"/>
      <c r="N58" s="225"/>
      <c r="O58" s="225"/>
      <c r="P58" s="225"/>
    </row>
    <row r="60" spans="1:20" x14ac:dyDescent="0.2">
      <c r="C60" s="225"/>
      <c r="D60" s="225"/>
      <c r="F60" s="225"/>
      <c r="G60" s="225"/>
      <c r="H60" s="225"/>
      <c r="J60" s="225"/>
      <c r="K60" s="225"/>
      <c r="L60" s="225"/>
      <c r="M60" s="225"/>
      <c r="N60" s="225"/>
      <c r="O60" s="225"/>
      <c r="P60" s="225"/>
    </row>
    <row r="61" spans="1:20" x14ac:dyDescent="0.2">
      <c r="D61" s="225"/>
      <c r="E61" s="633"/>
      <c r="F61" s="633"/>
      <c r="J61" s="225"/>
      <c r="K61" s="225"/>
      <c r="L61" s="225"/>
      <c r="P61" s="225"/>
    </row>
    <row r="62" spans="1:20" x14ac:dyDescent="0.2">
      <c r="C62" s="225"/>
      <c r="F62" s="225"/>
      <c r="G62" s="225"/>
      <c r="J62" s="225"/>
      <c r="K62" s="225"/>
      <c r="L62" s="225"/>
      <c r="M62" s="225"/>
      <c r="N62" s="225"/>
      <c r="O62" s="225"/>
      <c r="P62" s="225"/>
    </row>
    <row r="64" spans="1:20" x14ac:dyDescent="0.2">
      <c r="C64" s="225"/>
      <c r="M64" s="225"/>
      <c r="N64" s="225"/>
      <c r="O64" s="225"/>
    </row>
    <row r="65" spans="3:16" x14ac:dyDescent="0.2">
      <c r="C65" s="225"/>
    </row>
    <row r="66" spans="3:16" x14ac:dyDescent="0.2">
      <c r="C66" s="225"/>
      <c r="J66" s="225"/>
      <c r="K66" s="225"/>
      <c r="L66" s="225"/>
      <c r="P66" s="225"/>
    </row>
    <row r="68" spans="3:16" x14ac:dyDescent="0.2">
      <c r="C68" s="225"/>
    </row>
  </sheetData>
  <mergeCells count="13">
    <mergeCell ref="A1:Q1"/>
    <mergeCell ref="F33:Q33"/>
    <mergeCell ref="F4:Q4"/>
    <mergeCell ref="A2:Q2"/>
    <mergeCell ref="A30:Q30"/>
    <mergeCell ref="A31:Q31"/>
    <mergeCell ref="E33:E36"/>
    <mergeCell ref="B33:C36"/>
    <mergeCell ref="E61:F61"/>
    <mergeCell ref="B41:C41"/>
    <mergeCell ref="B8:C8"/>
    <mergeCell ref="E4:E7"/>
    <mergeCell ref="A4:D7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1" manualBreakCount="1">
    <brk id="2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5"/>
  <sheetViews>
    <sheetView zoomScaleNormal="100" workbookViewId="0">
      <selection sqref="A1:H1"/>
    </sheetView>
  </sheetViews>
  <sheetFormatPr defaultColWidth="9" defaultRowHeight="12.2" x14ac:dyDescent="0.2"/>
  <cols>
    <col min="1" max="1" width="17.09765625" style="44" customWidth="1"/>
    <col min="2" max="8" width="10" style="44" customWidth="1"/>
    <col min="9" max="9" width="9.69921875" style="44" customWidth="1"/>
    <col min="10" max="11" width="9.59765625" style="44" customWidth="1"/>
    <col min="12" max="12" width="9.69921875" style="44" customWidth="1"/>
    <col min="13" max="14" width="9.59765625" style="44" customWidth="1"/>
    <col min="15" max="16384" width="9" style="44"/>
  </cols>
  <sheetData>
    <row r="1" spans="1:18" ht="18.850000000000001" x14ac:dyDescent="0.2">
      <c r="A1" s="513" t="s">
        <v>1188</v>
      </c>
      <c r="B1" s="513"/>
      <c r="C1" s="513"/>
      <c r="D1" s="513"/>
      <c r="E1" s="513"/>
      <c r="F1" s="513"/>
      <c r="G1" s="513"/>
      <c r="H1" s="513"/>
      <c r="I1" s="569" t="s">
        <v>1223</v>
      </c>
      <c r="J1" s="569"/>
      <c r="K1" s="569"/>
      <c r="L1" s="569"/>
      <c r="M1" s="569"/>
      <c r="N1" s="569"/>
    </row>
    <row r="2" spans="1:18" ht="18.7" customHeight="1" x14ac:dyDescent="0.2">
      <c r="N2" s="57" t="s">
        <v>1132</v>
      </c>
    </row>
    <row r="3" spans="1:18" ht="20.25" customHeight="1" x14ac:dyDescent="0.2">
      <c r="A3" s="515" t="s">
        <v>922</v>
      </c>
      <c r="B3" s="531" t="s">
        <v>877</v>
      </c>
      <c r="C3" s="624"/>
      <c r="D3" s="624"/>
      <c r="E3" s="624"/>
      <c r="F3" s="624"/>
      <c r="G3" s="624"/>
      <c r="H3" s="624"/>
      <c r="I3" s="516" t="s">
        <v>811</v>
      </c>
      <c r="J3" s="516"/>
      <c r="K3" s="516"/>
      <c r="L3" s="516" t="s">
        <v>1190</v>
      </c>
      <c r="M3" s="516"/>
      <c r="N3" s="531"/>
    </row>
    <row r="4" spans="1:18" ht="20.25" customHeight="1" x14ac:dyDescent="0.2">
      <c r="A4" s="517"/>
      <c r="B4" s="647" t="s">
        <v>1189</v>
      </c>
      <c r="C4" s="647" t="s">
        <v>878</v>
      </c>
      <c r="D4" s="647" t="s">
        <v>879</v>
      </c>
      <c r="E4" s="647" t="s">
        <v>880</v>
      </c>
      <c r="F4" s="648" t="s">
        <v>1218</v>
      </c>
      <c r="G4" s="649"/>
      <c r="H4" s="650"/>
      <c r="I4" s="648" t="s">
        <v>807</v>
      </c>
      <c r="J4" s="517"/>
      <c r="K4" s="518"/>
      <c r="L4" s="542" t="s">
        <v>786</v>
      </c>
      <c r="M4" s="517"/>
      <c r="N4" s="542"/>
    </row>
    <row r="5" spans="1:18" ht="59.3" customHeight="1" x14ac:dyDescent="0.2">
      <c r="A5" s="517"/>
      <c r="B5" s="518"/>
      <c r="C5" s="518"/>
      <c r="D5" s="518"/>
      <c r="E5" s="518"/>
      <c r="F5" s="312" t="s">
        <v>976</v>
      </c>
      <c r="G5" s="317" t="s">
        <v>883</v>
      </c>
      <c r="H5" s="317" t="s">
        <v>887</v>
      </c>
      <c r="I5" s="518"/>
      <c r="J5" s="317" t="s">
        <v>810</v>
      </c>
      <c r="K5" s="317" t="s">
        <v>808</v>
      </c>
      <c r="L5" s="518"/>
      <c r="M5" s="317" t="s">
        <v>810</v>
      </c>
      <c r="N5" s="318" t="s">
        <v>808</v>
      </c>
    </row>
    <row r="6" spans="1:18" ht="14.3" customHeight="1" x14ac:dyDescent="0.2">
      <c r="A6" s="366" t="s">
        <v>923</v>
      </c>
      <c r="B6" s="367">
        <v>371920</v>
      </c>
      <c r="C6" s="368">
        <v>110219</v>
      </c>
      <c r="D6" s="368">
        <v>20105</v>
      </c>
      <c r="E6" s="368">
        <v>155789</v>
      </c>
      <c r="F6" s="368">
        <v>48289</v>
      </c>
      <c r="G6" s="368">
        <v>37223</v>
      </c>
      <c r="H6" s="368">
        <v>10063</v>
      </c>
      <c r="I6" s="368">
        <v>361317</v>
      </c>
      <c r="J6" s="368">
        <v>29452</v>
      </c>
      <c r="K6" s="368">
        <v>7231</v>
      </c>
      <c r="L6" s="368">
        <v>177987</v>
      </c>
      <c r="M6" s="368">
        <v>25876</v>
      </c>
      <c r="N6" s="368">
        <v>6572</v>
      </c>
      <c r="P6" s="46"/>
      <c r="Q6" s="46"/>
      <c r="R6" s="46"/>
    </row>
    <row r="7" spans="1:18" ht="14.3" customHeight="1" x14ac:dyDescent="0.2">
      <c r="A7" s="44" t="s">
        <v>686</v>
      </c>
      <c r="B7" s="323">
        <v>48558</v>
      </c>
      <c r="C7" s="319">
        <v>20128</v>
      </c>
      <c r="D7" s="320" t="s">
        <v>1102</v>
      </c>
      <c r="E7" s="319">
        <v>25526</v>
      </c>
      <c r="F7" s="319">
        <v>80</v>
      </c>
      <c r="G7" s="319">
        <v>42</v>
      </c>
      <c r="H7" s="319">
        <v>20</v>
      </c>
      <c r="I7" s="319">
        <v>48689</v>
      </c>
      <c r="J7" s="319">
        <v>178</v>
      </c>
      <c r="K7" s="319">
        <v>15</v>
      </c>
      <c r="L7" s="320">
        <v>0</v>
      </c>
      <c r="M7" s="319">
        <v>0</v>
      </c>
      <c r="N7" s="319">
        <v>0</v>
      </c>
    </row>
    <row r="8" spans="1:18" ht="14.3" customHeight="1" x14ac:dyDescent="0.2">
      <c r="A8" s="44" t="s">
        <v>813</v>
      </c>
      <c r="B8" s="323">
        <v>17926</v>
      </c>
      <c r="C8" s="319">
        <v>625</v>
      </c>
      <c r="D8" s="319">
        <v>46</v>
      </c>
      <c r="E8" s="319">
        <v>11675</v>
      </c>
      <c r="F8" s="319">
        <v>4009</v>
      </c>
      <c r="G8" s="319">
        <v>3431</v>
      </c>
      <c r="H8" s="319">
        <v>521</v>
      </c>
      <c r="I8" s="319">
        <v>17563</v>
      </c>
      <c r="J8" s="319">
        <v>3183</v>
      </c>
      <c r="K8" s="319">
        <v>406</v>
      </c>
      <c r="L8" s="319">
        <v>2983</v>
      </c>
      <c r="M8" s="319">
        <v>486</v>
      </c>
      <c r="N8" s="319">
        <v>109</v>
      </c>
    </row>
    <row r="9" spans="1:18" ht="14.3" customHeight="1" x14ac:dyDescent="0.2">
      <c r="A9" s="44" t="s">
        <v>814</v>
      </c>
      <c r="B9" s="323">
        <v>18834</v>
      </c>
      <c r="C9" s="319">
        <v>1511</v>
      </c>
      <c r="D9" s="319">
        <v>368</v>
      </c>
      <c r="E9" s="319">
        <v>9850</v>
      </c>
      <c r="F9" s="319">
        <v>5043</v>
      </c>
      <c r="G9" s="319">
        <v>4023</v>
      </c>
      <c r="H9" s="319">
        <v>922</v>
      </c>
      <c r="I9" s="319">
        <v>17400</v>
      </c>
      <c r="J9" s="319">
        <v>2710</v>
      </c>
      <c r="K9" s="319">
        <v>801</v>
      </c>
      <c r="L9" s="319">
        <v>11797</v>
      </c>
      <c r="M9" s="319">
        <v>2055</v>
      </c>
      <c r="N9" s="319">
        <v>467</v>
      </c>
    </row>
    <row r="10" spans="1:18" ht="14.3" customHeight="1" x14ac:dyDescent="0.2">
      <c r="A10" s="44" t="s">
        <v>687</v>
      </c>
      <c r="B10" s="323">
        <v>18118</v>
      </c>
      <c r="C10" s="319">
        <v>2139</v>
      </c>
      <c r="D10" s="319">
        <v>547</v>
      </c>
      <c r="E10" s="319">
        <v>9472</v>
      </c>
      <c r="F10" s="319">
        <v>3970</v>
      </c>
      <c r="G10" s="319">
        <v>3001</v>
      </c>
      <c r="H10" s="319">
        <v>898</v>
      </c>
      <c r="I10" s="319">
        <v>17140</v>
      </c>
      <c r="J10" s="319">
        <v>2388</v>
      </c>
      <c r="K10" s="319">
        <v>533</v>
      </c>
      <c r="L10" s="319">
        <v>13112</v>
      </c>
      <c r="M10" s="319">
        <v>2369</v>
      </c>
      <c r="N10" s="319">
        <v>527</v>
      </c>
    </row>
    <row r="11" spans="1:18" ht="14.3" customHeight="1" x14ac:dyDescent="0.2">
      <c r="A11" s="44" t="s">
        <v>688</v>
      </c>
      <c r="B11" s="323">
        <v>19546</v>
      </c>
      <c r="C11" s="319">
        <v>2754</v>
      </c>
      <c r="D11" s="319">
        <v>728</v>
      </c>
      <c r="E11" s="319">
        <v>9756</v>
      </c>
      <c r="F11" s="319">
        <v>4323</v>
      </c>
      <c r="G11" s="319">
        <v>3170</v>
      </c>
      <c r="H11" s="319">
        <v>1080</v>
      </c>
      <c r="I11" s="319">
        <v>18357</v>
      </c>
      <c r="J11" s="319">
        <v>2493</v>
      </c>
      <c r="K11" s="319">
        <v>568</v>
      </c>
      <c r="L11" s="319">
        <v>13842</v>
      </c>
      <c r="M11" s="319">
        <v>2483</v>
      </c>
      <c r="N11" s="319">
        <v>566</v>
      </c>
    </row>
    <row r="12" spans="1:18" ht="14.3" customHeight="1" x14ac:dyDescent="0.2">
      <c r="A12" s="44" t="s">
        <v>689</v>
      </c>
      <c r="B12" s="323">
        <v>22467</v>
      </c>
      <c r="C12" s="319">
        <v>3123</v>
      </c>
      <c r="D12" s="319">
        <v>949</v>
      </c>
      <c r="E12" s="319">
        <v>11376</v>
      </c>
      <c r="F12" s="319">
        <v>4805</v>
      </c>
      <c r="G12" s="319">
        <v>3595</v>
      </c>
      <c r="H12" s="319">
        <v>1117</v>
      </c>
      <c r="I12" s="319">
        <v>21162</v>
      </c>
      <c r="J12" s="319">
        <v>2740</v>
      </c>
      <c r="K12" s="319">
        <v>667</v>
      </c>
      <c r="L12" s="319">
        <v>16114</v>
      </c>
      <c r="M12" s="319">
        <v>2732</v>
      </c>
      <c r="N12" s="319">
        <v>666</v>
      </c>
    </row>
    <row r="13" spans="1:18" ht="14.3" customHeight="1" x14ac:dyDescent="0.2">
      <c r="A13" s="44" t="s">
        <v>690</v>
      </c>
      <c r="B13" s="323">
        <v>25115</v>
      </c>
      <c r="C13" s="319">
        <v>3109</v>
      </c>
      <c r="D13" s="319">
        <v>1238</v>
      </c>
      <c r="E13" s="319">
        <v>13103</v>
      </c>
      <c r="F13" s="319">
        <v>5368</v>
      </c>
      <c r="G13" s="319">
        <v>4154</v>
      </c>
      <c r="H13" s="319">
        <v>1104</v>
      </c>
      <c r="I13" s="319">
        <v>23737</v>
      </c>
      <c r="J13" s="319">
        <v>3067</v>
      </c>
      <c r="K13" s="319">
        <v>813</v>
      </c>
      <c r="L13" s="319">
        <v>18698</v>
      </c>
      <c r="M13" s="319">
        <v>3065</v>
      </c>
      <c r="N13" s="319">
        <v>810</v>
      </c>
    </row>
    <row r="14" spans="1:18" ht="14.3" customHeight="1" x14ac:dyDescent="0.2">
      <c r="A14" s="44" t="s">
        <v>691</v>
      </c>
      <c r="B14" s="323">
        <v>29825</v>
      </c>
      <c r="C14" s="319">
        <v>3454</v>
      </c>
      <c r="D14" s="319">
        <v>1808</v>
      </c>
      <c r="E14" s="319">
        <v>15926</v>
      </c>
      <c r="F14" s="319">
        <v>6048</v>
      </c>
      <c r="G14" s="319">
        <v>4645</v>
      </c>
      <c r="H14" s="319">
        <v>1305</v>
      </c>
      <c r="I14" s="319">
        <v>28499</v>
      </c>
      <c r="J14" s="319">
        <v>3587</v>
      </c>
      <c r="K14" s="319">
        <v>1037</v>
      </c>
      <c r="L14" s="319">
        <v>22943</v>
      </c>
      <c r="M14" s="319">
        <v>3584</v>
      </c>
      <c r="N14" s="319">
        <v>1036</v>
      </c>
    </row>
    <row r="15" spans="1:18" ht="14.3" customHeight="1" x14ac:dyDescent="0.2">
      <c r="A15" s="44" t="s">
        <v>692</v>
      </c>
      <c r="B15" s="323">
        <v>25375</v>
      </c>
      <c r="C15" s="319">
        <v>3308</v>
      </c>
      <c r="D15" s="319">
        <v>1830</v>
      </c>
      <c r="E15" s="319">
        <v>13120</v>
      </c>
      <c r="F15" s="319">
        <v>5008</v>
      </c>
      <c r="G15" s="319">
        <v>3766</v>
      </c>
      <c r="H15" s="319">
        <v>1140</v>
      </c>
      <c r="I15" s="319">
        <v>24101</v>
      </c>
      <c r="J15" s="319">
        <v>2878</v>
      </c>
      <c r="K15" s="319">
        <v>754</v>
      </c>
      <c r="L15" s="319">
        <v>19140</v>
      </c>
      <c r="M15" s="319">
        <v>2876</v>
      </c>
      <c r="N15" s="319">
        <v>754</v>
      </c>
    </row>
    <row r="16" spans="1:18" ht="14.3" customHeight="1" x14ac:dyDescent="0.2">
      <c r="A16" s="44" t="s">
        <v>693</v>
      </c>
      <c r="B16" s="323">
        <v>23193</v>
      </c>
      <c r="C16" s="319">
        <v>3675</v>
      </c>
      <c r="D16" s="319">
        <v>1913</v>
      </c>
      <c r="E16" s="319">
        <v>11643</v>
      </c>
      <c r="F16" s="319">
        <v>4388</v>
      </c>
      <c r="G16" s="319">
        <v>3330</v>
      </c>
      <c r="H16" s="319">
        <v>993</v>
      </c>
      <c r="I16" s="319">
        <v>22020</v>
      </c>
      <c r="J16" s="319">
        <v>2478</v>
      </c>
      <c r="K16" s="319">
        <v>672</v>
      </c>
      <c r="L16" s="319">
        <v>17210</v>
      </c>
      <c r="M16" s="319">
        <v>2478</v>
      </c>
      <c r="N16" s="319">
        <v>672</v>
      </c>
    </row>
    <row r="17" spans="1:18" ht="14.3" customHeight="1" x14ac:dyDescent="0.2">
      <c r="A17" s="44" t="s">
        <v>694</v>
      </c>
      <c r="B17" s="323">
        <v>21068</v>
      </c>
      <c r="C17" s="319">
        <v>5526</v>
      </c>
      <c r="D17" s="319">
        <v>2006</v>
      </c>
      <c r="E17" s="319">
        <v>9482</v>
      </c>
      <c r="F17" s="319">
        <v>2851</v>
      </c>
      <c r="G17" s="319">
        <v>2230</v>
      </c>
      <c r="H17" s="319">
        <v>554</v>
      </c>
      <c r="I17" s="319">
        <v>20603</v>
      </c>
      <c r="J17" s="319">
        <v>1842</v>
      </c>
      <c r="K17" s="319">
        <v>477</v>
      </c>
      <c r="L17" s="319">
        <v>14296</v>
      </c>
      <c r="M17" s="319">
        <v>1841</v>
      </c>
      <c r="N17" s="319">
        <v>477</v>
      </c>
    </row>
    <row r="18" spans="1:18" ht="14.3" customHeight="1" x14ac:dyDescent="0.2">
      <c r="A18" s="44" t="s">
        <v>695</v>
      </c>
      <c r="B18" s="323">
        <v>22006</v>
      </c>
      <c r="C18" s="319">
        <v>9807</v>
      </c>
      <c r="D18" s="319">
        <v>2408</v>
      </c>
      <c r="E18" s="319">
        <v>6934</v>
      </c>
      <c r="F18" s="319">
        <v>1377</v>
      </c>
      <c r="G18" s="319">
        <v>1085</v>
      </c>
      <c r="H18" s="319">
        <v>228</v>
      </c>
      <c r="I18" s="319">
        <v>22036</v>
      </c>
      <c r="J18" s="319">
        <v>1063</v>
      </c>
      <c r="K18" s="319">
        <v>280</v>
      </c>
      <c r="L18" s="319">
        <v>11236</v>
      </c>
      <c r="M18" s="319">
        <v>1063</v>
      </c>
      <c r="N18" s="319">
        <v>280</v>
      </c>
    </row>
    <row r="19" spans="1:18" ht="14.3" customHeight="1" x14ac:dyDescent="0.2">
      <c r="A19" s="44" t="s">
        <v>696</v>
      </c>
      <c r="B19" s="323">
        <v>25771</v>
      </c>
      <c r="C19" s="319">
        <v>14700</v>
      </c>
      <c r="D19" s="319">
        <v>2712</v>
      </c>
      <c r="E19" s="319">
        <v>5288</v>
      </c>
      <c r="F19" s="319">
        <v>764</v>
      </c>
      <c r="G19" s="319">
        <v>580</v>
      </c>
      <c r="H19" s="319">
        <v>127</v>
      </c>
      <c r="I19" s="319">
        <v>25859</v>
      </c>
      <c r="J19" s="319">
        <v>640</v>
      </c>
      <c r="K19" s="319">
        <v>155</v>
      </c>
      <c r="L19" s="319">
        <v>9446</v>
      </c>
      <c r="M19" s="319">
        <v>640</v>
      </c>
      <c r="N19" s="319">
        <v>155</v>
      </c>
    </row>
    <row r="20" spans="1:18" ht="14.3" customHeight="1" x14ac:dyDescent="0.2">
      <c r="A20" s="44" t="s">
        <v>697</v>
      </c>
      <c r="B20" s="323">
        <v>47980</v>
      </c>
      <c r="C20" s="319">
        <v>36360</v>
      </c>
      <c r="D20" s="319">
        <v>3552</v>
      </c>
      <c r="E20" s="319">
        <v>2638</v>
      </c>
      <c r="F20" s="319">
        <v>255</v>
      </c>
      <c r="G20" s="319">
        <v>171</v>
      </c>
      <c r="H20" s="319">
        <v>54</v>
      </c>
      <c r="I20" s="319">
        <v>48013</v>
      </c>
      <c r="J20" s="319">
        <v>205</v>
      </c>
      <c r="K20" s="319">
        <v>53</v>
      </c>
      <c r="L20" s="319">
        <v>7170</v>
      </c>
      <c r="M20" s="319">
        <v>204</v>
      </c>
      <c r="N20" s="319">
        <v>53</v>
      </c>
    </row>
    <row r="21" spans="1:18" ht="5.95" customHeight="1" x14ac:dyDescent="0.2">
      <c r="B21" s="323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</row>
    <row r="22" spans="1:18" ht="14.3" customHeight="1" x14ac:dyDescent="0.2">
      <c r="A22" s="366" t="s">
        <v>863</v>
      </c>
      <c r="B22" s="369">
        <v>186160</v>
      </c>
      <c r="C22" s="368">
        <v>41864</v>
      </c>
      <c r="D22" s="368">
        <v>10491</v>
      </c>
      <c r="E22" s="368">
        <v>78160</v>
      </c>
      <c r="F22" s="368">
        <v>34958</v>
      </c>
      <c r="G22" s="368">
        <v>26745</v>
      </c>
      <c r="H22" s="368">
        <v>7540</v>
      </c>
      <c r="I22" s="368">
        <v>175373</v>
      </c>
      <c r="J22" s="368">
        <v>18659</v>
      </c>
      <c r="K22" s="368">
        <v>4839</v>
      </c>
      <c r="L22" s="368">
        <v>94947</v>
      </c>
      <c r="M22" s="368">
        <v>16997</v>
      </c>
      <c r="N22" s="368">
        <v>4575</v>
      </c>
      <c r="P22" s="46"/>
      <c r="Q22" s="46"/>
      <c r="R22" s="46"/>
    </row>
    <row r="23" spans="1:18" ht="14.3" customHeight="1" x14ac:dyDescent="0.2">
      <c r="A23" s="44" t="s">
        <v>686</v>
      </c>
      <c r="B23" s="323">
        <v>24797</v>
      </c>
      <c r="C23" s="319">
        <v>10237</v>
      </c>
      <c r="D23" s="320" t="s">
        <v>1102</v>
      </c>
      <c r="E23" s="319">
        <v>13085</v>
      </c>
      <c r="F23" s="319">
        <v>42</v>
      </c>
      <c r="G23" s="319">
        <v>24</v>
      </c>
      <c r="H23" s="319">
        <v>12</v>
      </c>
      <c r="I23" s="319">
        <v>24863</v>
      </c>
      <c r="J23" s="319">
        <v>94</v>
      </c>
      <c r="K23" s="319">
        <v>8</v>
      </c>
      <c r="L23" s="319">
        <v>0</v>
      </c>
      <c r="M23" s="319">
        <v>0</v>
      </c>
      <c r="N23" s="319">
        <v>0</v>
      </c>
    </row>
    <row r="24" spans="1:18" ht="14.3" customHeight="1" x14ac:dyDescent="0.2">
      <c r="A24" s="44" t="s">
        <v>813</v>
      </c>
      <c r="B24" s="323">
        <v>9137</v>
      </c>
      <c r="C24" s="319">
        <v>334</v>
      </c>
      <c r="D24" s="319">
        <v>26</v>
      </c>
      <c r="E24" s="319">
        <v>5802</v>
      </c>
      <c r="F24" s="319">
        <v>2193</v>
      </c>
      <c r="G24" s="319">
        <v>1838</v>
      </c>
      <c r="H24" s="319">
        <v>327</v>
      </c>
      <c r="I24" s="319">
        <v>8573</v>
      </c>
      <c r="J24" s="319">
        <v>1445</v>
      </c>
      <c r="K24" s="319">
        <v>156</v>
      </c>
      <c r="L24" s="319">
        <v>1500</v>
      </c>
      <c r="M24" s="319">
        <v>228</v>
      </c>
      <c r="N24" s="319">
        <v>55</v>
      </c>
    </row>
    <row r="25" spans="1:18" ht="14.3" customHeight="1" x14ac:dyDescent="0.2">
      <c r="A25" s="44" t="s">
        <v>814</v>
      </c>
      <c r="B25" s="323">
        <v>10138</v>
      </c>
      <c r="C25" s="319">
        <v>653</v>
      </c>
      <c r="D25" s="319">
        <v>221</v>
      </c>
      <c r="E25" s="319">
        <v>5099</v>
      </c>
      <c r="F25" s="319">
        <v>2985</v>
      </c>
      <c r="G25" s="319">
        <v>2367</v>
      </c>
      <c r="H25" s="319">
        <v>557</v>
      </c>
      <c r="I25" s="319">
        <v>8949</v>
      </c>
      <c r="J25" s="319">
        <v>1343</v>
      </c>
      <c r="K25" s="319">
        <v>392</v>
      </c>
      <c r="L25" s="319">
        <v>5851</v>
      </c>
      <c r="M25" s="319">
        <v>1012</v>
      </c>
      <c r="N25" s="319">
        <v>244</v>
      </c>
    </row>
    <row r="26" spans="1:18" ht="14.3" customHeight="1" x14ac:dyDescent="0.2">
      <c r="A26" s="44" t="s">
        <v>687</v>
      </c>
      <c r="B26" s="323">
        <v>9650</v>
      </c>
      <c r="C26" s="319">
        <v>609</v>
      </c>
      <c r="D26" s="319">
        <v>310</v>
      </c>
      <c r="E26" s="319">
        <v>4939</v>
      </c>
      <c r="F26" s="319">
        <v>2613</v>
      </c>
      <c r="G26" s="319">
        <v>1973</v>
      </c>
      <c r="H26" s="319">
        <v>591</v>
      </c>
      <c r="I26" s="319">
        <v>8682</v>
      </c>
      <c r="J26" s="319">
        <v>1278</v>
      </c>
      <c r="K26" s="319">
        <v>318</v>
      </c>
      <c r="L26" s="319">
        <v>6946</v>
      </c>
      <c r="M26" s="319">
        <v>1264</v>
      </c>
      <c r="N26" s="319">
        <v>314</v>
      </c>
    </row>
    <row r="27" spans="1:18" ht="14.3" customHeight="1" x14ac:dyDescent="0.2">
      <c r="A27" s="44" t="s">
        <v>688</v>
      </c>
      <c r="B27" s="323">
        <v>10320</v>
      </c>
      <c r="C27" s="319">
        <v>507</v>
      </c>
      <c r="D27" s="319">
        <v>396</v>
      </c>
      <c r="E27" s="319">
        <v>5095</v>
      </c>
      <c r="F27" s="319">
        <v>3157</v>
      </c>
      <c r="G27" s="319">
        <v>2327</v>
      </c>
      <c r="H27" s="319">
        <v>787</v>
      </c>
      <c r="I27" s="319">
        <v>9117</v>
      </c>
      <c r="J27" s="319">
        <v>1539</v>
      </c>
      <c r="K27" s="319">
        <v>372</v>
      </c>
      <c r="L27" s="319">
        <v>7564</v>
      </c>
      <c r="M27" s="319">
        <v>1535</v>
      </c>
      <c r="N27" s="319">
        <v>370</v>
      </c>
    </row>
    <row r="28" spans="1:18" ht="14.3" customHeight="1" x14ac:dyDescent="0.2">
      <c r="A28" s="44" t="s">
        <v>689</v>
      </c>
      <c r="B28" s="323">
        <v>11768</v>
      </c>
      <c r="C28" s="319">
        <v>607</v>
      </c>
      <c r="D28" s="319">
        <v>489</v>
      </c>
      <c r="E28" s="319">
        <v>5664</v>
      </c>
      <c r="F28" s="319">
        <v>3719</v>
      </c>
      <c r="G28" s="319">
        <v>2766</v>
      </c>
      <c r="H28" s="319">
        <v>884</v>
      </c>
      <c r="I28" s="319">
        <v>10348</v>
      </c>
      <c r="J28" s="319">
        <v>1758</v>
      </c>
      <c r="K28" s="319">
        <v>472</v>
      </c>
      <c r="L28" s="319">
        <v>8618</v>
      </c>
      <c r="M28" s="319">
        <v>1757</v>
      </c>
      <c r="N28" s="319">
        <v>472</v>
      </c>
    </row>
    <row r="29" spans="1:18" ht="14.3" customHeight="1" x14ac:dyDescent="0.2">
      <c r="A29" s="44" t="s">
        <v>690</v>
      </c>
      <c r="B29" s="323">
        <v>12972</v>
      </c>
      <c r="C29" s="319">
        <v>742</v>
      </c>
      <c r="D29" s="319">
        <v>627</v>
      </c>
      <c r="E29" s="319">
        <v>6210</v>
      </c>
      <c r="F29" s="319">
        <v>4069</v>
      </c>
      <c r="G29" s="319">
        <v>3152</v>
      </c>
      <c r="H29" s="319">
        <v>842</v>
      </c>
      <c r="I29" s="319">
        <v>11587</v>
      </c>
      <c r="J29" s="319">
        <v>2045</v>
      </c>
      <c r="K29" s="319">
        <v>564</v>
      </c>
      <c r="L29" s="319">
        <v>9744</v>
      </c>
      <c r="M29" s="319">
        <v>2044</v>
      </c>
      <c r="N29" s="319">
        <v>563</v>
      </c>
    </row>
    <row r="30" spans="1:18" ht="14.3" customHeight="1" x14ac:dyDescent="0.2">
      <c r="A30" s="44" t="s">
        <v>691</v>
      </c>
      <c r="B30" s="323">
        <v>15616</v>
      </c>
      <c r="C30" s="319">
        <v>925</v>
      </c>
      <c r="D30" s="319">
        <v>962</v>
      </c>
      <c r="E30" s="319">
        <v>7554</v>
      </c>
      <c r="F30" s="319">
        <v>4636</v>
      </c>
      <c r="G30" s="319">
        <v>3585</v>
      </c>
      <c r="H30" s="319">
        <v>986</v>
      </c>
      <c r="I30" s="319">
        <v>14254</v>
      </c>
      <c r="J30" s="319">
        <v>2464</v>
      </c>
      <c r="K30" s="319">
        <v>745</v>
      </c>
      <c r="L30" s="319">
        <v>12072</v>
      </c>
      <c r="M30" s="319">
        <v>2464</v>
      </c>
      <c r="N30" s="319">
        <v>745</v>
      </c>
    </row>
    <row r="31" spans="1:18" ht="14.3" customHeight="1" x14ac:dyDescent="0.2">
      <c r="A31" s="44" t="s">
        <v>692</v>
      </c>
      <c r="B31" s="323">
        <v>13122</v>
      </c>
      <c r="C31" s="319">
        <v>821</v>
      </c>
      <c r="D31" s="319">
        <v>994</v>
      </c>
      <c r="E31" s="319">
        <v>6152</v>
      </c>
      <c r="F31" s="319">
        <v>3909</v>
      </c>
      <c r="G31" s="319">
        <v>2891</v>
      </c>
      <c r="H31" s="319">
        <v>936</v>
      </c>
      <c r="I31" s="319">
        <v>11879</v>
      </c>
      <c r="J31" s="319">
        <v>2011</v>
      </c>
      <c r="K31" s="319">
        <v>573</v>
      </c>
      <c r="L31" s="319">
        <v>10071</v>
      </c>
      <c r="M31" s="319">
        <v>2011</v>
      </c>
      <c r="N31" s="319">
        <v>573</v>
      </c>
    </row>
    <row r="32" spans="1:18" ht="14.3" customHeight="1" x14ac:dyDescent="0.2">
      <c r="A32" s="44" t="s">
        <v>693</v>
      </c>
      <c r="B32" s="323">
        <v>11765</v>
      </c>
      <c r="C32" s="319">
        <v>876</v>
      </c>
      <c r="D32" s="319">
        <v>999</v>
      </c>
      <c r="E32" s="319">
        <v>5422</v>
      </c>
      <c r="F32" s="319">
        <v>3499</v>
      </c>
      <c r="G32" s="319">
        <v>2625</v>
      </c>
      <c r="H32" s="319">
        <v>831</v>
      </c>
      <c r="I32" s="319">
        <v>10569</v>
      </c>
      <c r="J32" s="319">
        <v>1761</v>
      </c>
      <c r="K32" s="319">
        <v>499</v>
      </c>
      <c r="L32" s="319">
        <v>8969</v>
      </c>
      <c r="M32" s="319">
        <v>1761</v>
      </c>
      <c r="N32" s="319">
        <v>499</v>
      </c>
    </row>
    <row r="33" spans="1:18" ht="14.3" customHeight="1" x14ac:dyDescent="0.2">
      <c r="A33" s="44" t="s">
        <v>694</v>
      </c>
      <c r="B33" s="323">
        <v>10577</v>
      </c>
      <c r="C33" s="319">
        <v>1737</v>
      </c>
      <c r="D33" s="319">
        <v>1070</v>
      </c>
      <c r="E33" s="319">
        <v>4818</v>
      </c>
      <c r="F33" s="319">
        <v>2273</v>
      </c>
      <c r="G33" s="319">
        <v>1763</v>
      </c>
      <c r="H33" s="319">
        <v>459</v>
      </c>
      <c r="I33" s="319">
        <v>10143</v>
      </c>
      <c r="J33" s="319">
        <v>1425</v>
      </c>
      <c r="K33" s="319">
        <v>363</v>
      </c>
      <c r="L33" s="319">
        <v>7941</v>
      </c>
      <c r="M33" s="319">
        <v>1425</v>
      </c>
      <c r="N33" s="319">
        <v>363</v>
      </c>
    </row>
    <row r="34" spans="1:18" ht="14.3" customHeight="1" x14ac:dyDescent="0.2">
      <c r="A34" s="44" t="s">
        <v>695</v>
      </c>
      <c r="B34" s="323">
        <v>10668</v>
      </c>
      <c r="C34" s="319">
        <v>3879</v>
      </c>
      <c r="D34" s="319">
        <v>1221</v>
      </c>
      <c r="E34" s="319">
        <v>3732</v>
      </c>
      <c r="F34" s="319">
        <v>1083</v>
      </c>
      <c r="G34" s="319">
        <v>861</v>
      </c>
      <c r="H34" s="319">
        <v>182</v>
      </c>
      <c r="I34" s="319">
        <v>10677</v>
      </c>
      <c r="J34" s="319">
        <v>835</v>
      </c>
      <c r="K34" s="319">
        <v>217</v>
      </c>
      <c r="L34" s="319">
        <v>6309</v>
      </c>
      <c r="M34" s="319">
        <v>835</v>
      </c>
      <c r="N34" s="319">
        <v>217</v>
      </c>
    </row>
    <row r="35" spans="1:18" ht="14.3" customHeight="1" x14ac:dyDescent="0.2">
      <c r="A35" s="44" t="s">
        <v>696</v>
      </c>
      <c r="B35" s="323">
        <v>12361</v>
      </c>
      <c r="C35" s="319">
        <v>6254</v>
      </c>
      <c r="D35" s="319">
        <v>1371</v>
      </c>
      <c r="E35" s="319">
        <v>3022</v>
      </c>
      <c r="F35" s="319">
        <v>587</v>
      </c>
      <c r="G35" s="319">
        <v>444</v>
      </c>
      <c r="H35" s="319">
        <v>102</v>
      </c>
      <c r="I35" s="319">
        <v>12430</v>
      </c>
      <c r="J35" s="319">
        <v>501</v>
      </c>
      <c r="K35" s="319">
        <v>114</v>
      </c>
      <c r="L35" s="319">
        <v>5372</v>
      </c>
      <c r="M35" s="319">
        <v>501</v>
      </c>
      <c r="N35" s="319">
        <v>114</v>
      </c>
    </row>
    <row r="36" spans="1:18" ht="14.3" customHeight="1" x14ac:dyDescent="0.2">
      <c r="A36" s="44" t="s">
        <v>697</v>
      </c>
      <c r="B36" s="323">
        <v>19550</v>
      </c>
      <c r="C36" s="319">
        <v>13683</v>
      </c>
      <c r="D36" s="319">
        <v>1805</v>
      </c>
      <c r="E36" s="319">
        <v>1566</v>
      </c>
      <c r="F36" s="319">
        <v>193</v>
      </c>
      <c r="G36" s="319">
        <v>129</v>
      </c>
      <c r="H36" s="319">
        <v>44</v>
      </c>
      <c r="I36" s="319">
        <v>19583</v>
      </c>
      <c r="J36" s="319">
        <v>160</v>
      </c>
      <c r="K36" s="319">
        <v>46</v>
      </c>
      <c r="L36" s="319">
        <v>3990</v>
      </c>
      <c r="M36" s="319">
        <v>160</v>
      </c>
      <c r="N36" s="319">
        <v>46</v>
      </c>
    </row>
    <row r="37" spans="1:18" ht="5.95" customHeight="1" x14ac:dyDescent="0.2">
      <c r="B37" s="323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</row>
    <row r="38" spans="1:18" ht="14.3" customHeight="1" x14ac:dyDescent="0.2">
      <c r="A38" s="366" t="s">
        <v>864</v>
      </c>
      <c r="B38" s="369">
        <v>185760</v>
      </c>
      <c r="C38" s="368">
        <v>68355</v>
      </c>
      <c r="D38" s="368">
        <v>9614</v>
      </c>
      <c r="E38" s="368">
        <v>77629</v>
      </c>
      <c r="F38" s="368">
        <v>13331</v>
      </c>
      <c r="G38" s="368">
        <v>10478</v>
      </c>
      <c r="H38" s="368">
        <v>2523</v>
      </c>
      <c r="I38" s="368">
        <v>185944</v>
      </c>
      <c r="J38" s="368">
        <v>10793</v>
      </c>
      <c r="K38" s="368">
        <v>2392</v>
      </c>
      <c r="L38" s="368">
        <v>83040</v>
      </c>
      <c r="M38" s="368">
        <v>8879</v>
      </c>
      <c r="N38" s="368">
        <v>1997</v>
      </c>
      <c r="P38" s="46"/>
      <c r="Q38" s="46"/>
      <c r="R38" s="46"/>
    </row>
    <row r="39" spans="1:18" ht="14.3" customHeight="1" x14ac:dyDescent="0.2">
      <c r="A39" s="44" t="s">
        <v>686</v>
      </c>
      <c r="B39" s="323">
        <v>23761</v>
      </c>
      <c r="C39" s="319">
        <v>9891</v>
      </c>
      <c r="D39" s="320" t="s">
        <v>1102</v>
      </c>
      <c r="E39" s="319">
        <v>12441</v>
      </c>
      <c r="F39" s="319">
        <v>38</v>
      </c>
      <c r="G39" s="319">
        <v>18</v>
      </c>
      <c r="H39" s="319">
        <v>8</v>
      </c>
      <c r="I39" s="319">
        <v>23826</v>
      </c>
      <c r="J39" s="319">
        <v>84</v>
      </c>
      <c r="K39" s="319">
        <v>7</v>
      </c>
      <c r="L39" s="319">
        <v>0</v>
      </c>
      <c r="M39" s="319">
        <v>0</v>
      </c>
      <c r="N39" s="319">
        <v>0</v>
      </c>
    </row>
    <row r="40" spans="1:18" ht="14.3" customHeight="1" x14ac:dyDescent="0.2">
      <c r="A40" s="44" t="s">
        <v>813</v>
      </c>
      <c r="B40" s="323">
        <v>8789</v>
      </c>
      <c r="C40" s="319">
        <v>291</v>
      </c>
      <c r="D40" s="319">
        <v>20</v>
      </c>
      <c r="E40" s="319">
        <v>5873</v>
      </c>
      <c r="F40" s="319">
        <v>1816</v>
      </c>
      <c r="G40" s="319">
        <v>1593</v>
      </c>
      <c r="H40" s="319">
        <v>194</v>
      </c>
      <c r="I40" s="319">
        <v>8990</v>
      </c>
      <c r="J40" s="319">
        <v>1738</v>
      </c>
      <c r="K40" s="319">
        <v>250</v>
      </c>
      <c r="L40" s="319">
        <v>1483</v>
      </c>
      <c r="M40" s="319">
        <v>258</v>
      </c>
      <c r="N40" s="319">
        <v>54</v>
      </c>
    </row>
    <row r="41" spans="1:18" ht="14.3" customHeight="1" x14ac:dyDescent="0.2">
      <c r="A41" s="44" t="s">
        <v>814</v>
      </c>
      <c r="B41" s="323">
        <v>8696</v>
      </c>
      <c r="C41" s="319">
        <v>858</v>
      </c>
      <c r="D41" s="319">
        <v>147</v>
      </c>
      <c r="E41" s="319">
        <v>4751</v>
      </c>
      <c r="F41" s="319">
        <v>2058</v>
      </c>
      <c r="G41" s="319">
        <v>1656</v>
      </c>
      <c r="H41" s="319">
        <v>365</v>
      </c>
      <c r="I41" s="319">
        <v>8451</v>
      </c>
      <c r="J41" s="319">
        <v>1367</v>
      </c>
      <c r="K41" s="319">
        <v>409</v>
      </c>
      <c r="L41" s="319">
        <v>5946</v>
      </c>
      <c r="M41" s="319">
        <v>1043</v>
      </c>
      <c r="N41" s="319">
        <v>223</v>
      </c>
    </row>
    <row r="42" spans="1:18" ht="14.3" customHeight="1" x14ac:dyDescent="0.2">
      <c r="A42" s="44" t="s">
        <v>687</v>
      </c>
      <c r="B42" s="323">
        <v>8468</v>
      </c>
      <c r="C42" s="319">
        <v>1530</v>
      </c>
      <c r="D42" s="319">
        <v>237</v>
      </c>
      <c r="E42" s="319">
        <v>4533</v>
      </c>
      <c r="F42" s="319">
        <v>1357</v>
      </c>
      <c r="G42" s="319">
        <v>1028</v>
      </c>
      <c r="H42" s="319">
        <v>307</v>
      </c>
      <c r="I42" s="319">
        <v>8458</v>
      </c>
      <c r="J42" s="319">
        <v>1110</v>
      </c>
      <c r="K42" s="319">
        <v>215</v>
      </c>
      <c r="L42" s="319">
        <v>6166</v>
      </c>
      <c r="M42" s="319">
        <v>1105</v>
      </c>
      <c r="N42" s="319">
        <v>213</v>
      </c>
    </row>
    <row r="43" spans="1:18" ht="14.3" customHeight="1" x14ac:dyDescent="0.2">
      <c r="A43" s="44" t="s">
        <v>688</v>
      </c>
      <c r="B43" s="323">
        <v>9226</v>
      </c>
      <c r="C43" s="319">
        <v>2247</v>
      </c>
      <c r="D43" s="319">
        <v>332</v>
      </c>
      <c r="E43" s="319">
        <v>4661</v>
      </c>
      <c r="F43" s="319">
        <v>1166</v>
      </c>
      <c r="G43" s="319">
        <v>843</v>
      </c>
      <c r="H43" s="319">
        <v>293</v>
      </c>
      <c r="I43" s="319">
        <v>9240</v>
      </c>
      <c r="J43" s="319">
        <v>954</v>
      </c>
      <c r="K43" s="319">
        <v>196</v>
      </c>
      <c r="L43" s="319">
        <v>6278</v>
      </c>
      <c r="M43" s="319">
        <v>948</v>
      </c>
      <c r="N43" s="319">
        <v>196</v>
      </c>
    </row>
    <row r="44" spans="1:18" ht="14.3" customHeight="1" x14ac:dyDescent="0.2">
      <c r="A44" s="44" t="s">
        <v>689</v>
      </c>
      <c r="B44" s="323">
        <v>10699</v>
      </c>
      <c r="C44" s="319">
        <v>2516</v>
      </c>
      <c r="D44" s="319">
        <v>460</v>
      </c>
      <c r="E44" s="319">
        <v>5712</v>
      </c>
      <c r="F44" s="319">
        <v>1086</v>
      </c>
      <c r="G44" s="319">
        <v>829</v>
      </c>
      <c r="H44" s="319">
        <v>233</v>
      </c>
      <c r="I44" s="319">
        <v>10814</v>
      </c>
      <c r="J44" s="319">
        <v>982</v>
      </c>
      <c r="K44" s="319">
        <v>195</v>
      </c>
      <c r="L44" s="319">
        <v>7496</v>
      </c>
      <c r="M44" s="319">
        <v>975</v>
      </c>
      <c r="N44" s="319">
        <v>194</v>
      </c>
    </row>
    <row r="45" spans="1:18" ht="14.3" customHeight="1" x14ac:dyDescent="0.2">
      <c r="A45" s="44" t="s">
        <v>690</v>
      </c>
      <c r="B45" s="323">
        <v>12143</v>
      </c>
      <c r="C45" s="319">
        <v>2367</v>
      </c>
      <c r="D45" s="319">
        <v>611</v>
      </c>
      <c r="E45" s="319">
        <v>6893</v>
      </c>
      <c r="F45" s="319">
        <v>1299</v>
      </c>
      <c r="G45" s="319">
        <v>1002</v>
      </c>
      <c r="H45" s="319">
        <v>262</v>
      </c>
      <c r="I45" s="319">
        <v>12150</v>
      </c>
      <c r="J45" s="319">
        <v>1022</v>
      </c>
      <c r="K45" s="319">
        <v>249</v>
      </c>
      <c r="L45" s="319">
        <v>8954</v>
      </c>
      <c r="M45" s="319">
        <v>1021</v>
      </c>
      <c r="N45" s="319">
        <v>247</v>
      </c>
    </row>
    <row r="46" spans="1:18" ht="14.3" customHeight="1" x14ac:dyDescent="0.2">
      <c r="A46" s="44" t="s">
        <v>691</v>
      </c>
      <c r="B46" s="323">
        <v>14209</v>
      </c>
      <c r="C46" s="319">
        <v>2529</v>
      </c>
      <c r="D46" s="319">
        <v>846</v>
      </c>
      <c r="E46" s="319">
        <v>8372</v>
      </c>
      <c r="F46" s="319">
        <v>1412</v>
      </c>
      <c r="G46" s="319">
        <v>1060</v>
      </c>
      <c r="H46" s="319">
        <v>319</v>
      </c>
      <c r="I46" s="319">
        <v>14245</v>
      </c>
      <c r="J46" s="319">
        <v>1123</v>
      </c>
      <c r="K46" s="319">
        <v>292</v>
      </c>
      <c r="L46" s="319">
        <v>10871</v>
      </c>
      <c r="M46" s="319">
        <v>1120</v>
      </c>
      <c r="N46" s="319">
        <v>291</v>
      </c>
    </row>
    <row r="47" spans="1:18" ht="14.3" customHeight="1" x14ac:dyDescent="0.2">
      <c r="A47" s="44" t="s">
        <v>692</v>
      </c>
      <c r="B47" s="323">
        <v>12253</v>
      </c>
      <c r="C47" s="319">
        <v>2487</v>
      </c>
      <c r="D47" s="319">
        <v>836</v>
      </c>
      <c r="E47" s="319">
        <v>6968</v>
      </c>
      <c r="F47" s="319">
        <v>1099</v>
      </c>
      <c r="G47" s="319">
        <v>875</v>
      </c>
      <c r="H47" s="319">
        <v>204</v>
      </c>
      <c r="I47" s="319">
        <v>12222</v>
      </c>
      <c r="J47" s="319">
        <v>867</v>
      </c>
      <c r="K47" s="319">
        <v>181</v>
      </c>
      <c r="L47" s="319">
        <v>9069</v>
      </c>
      <c r="M47" s="319">
        <v>865</v>
      </c>
      <c r="N47" s="319">
        <v>181</v>
      </c>
    </row>
    <row r="48" spans="1:18" ht="14.3" customHeight="1" x14ac:dyDescent="0.2">
      <c r="A48" s="44" t="s">
        <v>693</v>
      </c>
      <c r="B48" s="323">
        <v>11428</v>
      </c>
      <c r="C48" s="319">
        <v>2799</v>
      </c>
      <c r="D48" s="319">
        <v>914</v>
      </c>
      <c r="E48" s="319">
        <v>6221</v>
      </c>
      <c r="F48" s="319">
        <v>889</v>
      </c>
      <c r="G48" s="319">
        <v>705</v>
      </c>
      <c r="H48" s="319">
        <v>162</v>
      </c>
      <c r="I48" s="319">
        <v>11451</v>
      </c>
      <c r="J48" s="319">
        <v>717</v>
      </c>
      <c r="K48" s="319">
        <v>173</v>
      </c>
      <c r="L48" s="319">
        <v>8241</v>
      </c>
      <c r="M48" s="319">
        <v>717</v>
      </c>
      <c r="N48" s="319">
        <v>173</v>
      </c>
    </row>
    <row r="49" spans="1:14" ht="14.3" customHeight="1" x14ac:dyDescent="0.2">
      <c r="A49" s="44" t="s">
        <v>694</v>
      </c>
      <c r="B49" s="323">
        <v>10491</v>
      </c>
      <c r="C49" s="319">
        <v>3789</v>
      </c>
      <c r="D49" s="319">
        <v>936</v>
      </c>
      <c r="E49" s="319">
        <v>4664</v>
      </c>
      <c r="F49" s="319">
        <v>578</v>
      </c>
      <c r="G49" s="319">
        <v>467</v>
      </c>
      <c r="H49" s="319">
        <v>95</v>
      </c>
      <c r="I49" s="319">
        <v>10460</v>
      </c>
      <c r="J49" s="319">
        <v>417</v>
      </c>
      <c r="K49" s="319">
        <v>114</v>
      </c>
      <c r="L49" s="319">
        <v>6355</v>
      </c>
      <c r="M49" s="319">
        <v>416</v>
      </c>
      <c r="N49" s="319">
        <v>114</v>
      </c>
    </row>
    <row r="50" spans="1:14" ht="14.3" customHeight="1" x14ac:dyDescent="0.2">
      <c r="A50" s="44" t="s">
        <v>695</v>
      </c>
      <c r="B50" s="323">
        <v>11338</v>
      </c>
      <c r="C50" s="319">
        <v>5928</v>
      </c>
      <c r="D50" s="319">
        <v>1187</v>
      </c>
      <c r="E50" s="319">
        <v>3202</v>
      </c>
      <c r="F50" s="319">
        <v>294</v>
      </c>
      <c r="G50" s="319">
        <v>224</v>
      </c>
      <c r="H50" s="319">
        <v>46</v>
      </c>
      <c r="I50" s="319">
        <v>11359</v>
      </c>
      <c r="J50" s="319">
        <v>228</v>
      </c>
      <c r="K50" s="319">
        <v>63</v>
      </c>
      <c r="L50" s="319">
        <v>4927</v>
      </c>
      <c r="M50" s="319">
        <v>228</v>
      </c>
      <c r="N50" s="319">
        <v>63</v>
      </c>
    </row>
    <row r="51" spans="1:14" ht="14.3" customHeight="1" x14ac:dyDescent="0.2">
      <c r="A51" s="44" t="s">
        <v>696</v>
      </c>
      <c r="B51" s="323">
        <v>13410</v>
      </c>
      <c r="C51" s="319">
        <v>8446</v>
      </c>
      <c r="D51" s="319">
        <v>1341</v>
      </c>
      <c r="E51" s="319">
        <v>2266</v>
      </c>
      <c r="F51" s="319">
        <v>177</v>
      </c>
      <c r="G51" s="319">
        <v>136</v>
      </c>
      <c r="H51" s="319">
        <v>25</v>
      </c>
      <c r="I51" s="319">
        <v>13429</v>
      </c>
      <c r="J51" s="319">
        <v>139</v>
      </c>
      <c r="K51" s="319">
        <v>41</v>
      </c>
      <c r="L51" s="319">
        <v>4074</v>
      </c>
      <c r="M51" s="319">
        <v>139</v>
      </c>
      <c r="N51" s="319">
        <v>41</v>
      </c>
    </row>
    <row r="52" spans="1:14" ht="14.3" customHeight="1" x14ac:dyDescent="0.2">
      <c r="A52" s="47" t="s">
        <v>697</v>
      </c>
      <c r="B52" s="324">
        <v>28430</v>
      </c>
      <c r="C52" s="321">
        <v>22677</v>
      </c>
      <c r="D52" s="321">
        <v>1747</v>
      </c>
      <c r="E52" s="321">
        <v>1072</v>
      </c>
      <c r="F52" s="321">
        <v>62</v>
      </c>
      <c r="G52" s="321">
        <v>42</v>
      </c>
      <c r="H52" s="321">
        <v>10</v>
      </c>
      <c r="I52" s="321">
        <v>28430</v>
      </c>
      <c r="J52" s="321">
        <v>45</v>
      </c>
      <c r="K52" s="321">
        <v>7</v>
      </c>
      <c r="L52" s="321">
        <v>3180</v>
      </c>
      <c r="M52" s="321">
        <v>44</v>
      </c>
      <c r="N52" s="321">
        <v>7</v>
      </c>
    </row>
    <row r="53" spans="1:14" ht="18" customHeight="1" x14ac:dyDescent="0.2">
      <c r="A53" s="44" t="s">
        <v>921</v>
      </c>
    </row>
    <row r="55" spans="1:14" x14ac:dyDescent="0.2">
      <c r="G55" s="233"/>
    </row>
  </sheetData>
  <mergeCells count="15">
    <mergeCell ref="A1:H1"/>
    <mergeCell ref="I1:N1"/>
    <mergeCell ref="A3:A5"/>
    <mergeCell ref="I3:K3"/>
    <mergeCell ref="L3:N3"/>
    <mergeCell ref="B4:B5"/>
    <mergeCell ref="C4:C5"/>
    <mergeCell ref="D4:D5"/>
    <mergeCell ref="J4:K4"/>
    <mergeCell ref="L4:L5"/>
    <mergeCell ref="M4:N4"/>
    <mergeCell ref="F4:H4"/>
    <mergeCell ref="B3:H3"/>
    <mergeCell ref="E4:E5"/>
    <mergeCell ref="I4:I5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0"/>
  <sheetViews>
    <sheetView zoomScaleNormal="100" workbookViewId="0">
      <selection sqref="A1:N1"/>
    </sheetView>
  </sheetViews>
  <sheetFormatPr defaultColWidth="9" defaultRowHeight="12.2" x14ac:dyDescent="0.2"/>
  <cols>
    <col min="1" max="1" width="0.5" style="316" customWidth="1"/>
    <col min="2" max="2" width="1.5" style="316" customWidth="1"/>
    <col min="3" max="3" width="1.59765625" style="316" customWidth="1"/>
    <col min="4" max="4" width="13.09765625" style="316" customWidth="1"/>
    <col min="5" max="5" width="0.5" style="316" customWidth="1"/>
    <col min="6" max="14" width="7.69921875" style="316" customWidth="1"/>
    <col min="15" max="16384" width="9" style="316"/>
  </cols>
  <sheetData>
    <row r="1" spans="1:18" ht="18.7" customHeight="1" x14ac:dyDescent="0.2">
      <c r="A1" s="655" t="s">
        <v>1191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</row>
    <row r="2" spans="1:18" ht="18.7" customHeight="1" x14ac:dyDescent="0.2">
      <c r="A2" s="655" t="s">
        <v>1194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</row>
    <row r="3" spans="1:18" ht="14.95" customHeight="1" x14ac:dyDescent="0.2">
      <c r="A3" s="656" t="s">
        <v>699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</row>
    <row r="4" spans="1:18" ht="14.95" customHeight="1" x14ac:dyDescent="0.2">
      <c r="N4" s="205" t="s">
        <v>1192</v>
      </c>
    </row>
    <row r="5" spans="1:18" ht="14.95" customHeight="1" x14ac:dyDescent="0.2">
      <c r="A5" s="491" t="s">
        <v>54</v>
      </c>
      <c r="B5" s="493"/>
      <c r="C5" s="493"/>
      <c r="D5" s="493"/>
      <c r="E5" s="493"/>
      <c r="F5" s="657" t="s">
        <v>1193</v>
      </c>
      <c r="G5" s="657"/>
      <c r="H5" s="657"/>
      <c r="I5" s="657" t="s">
        <v>478</v>
      </c>
      <c r="J5" s="657"/>
      <c r="K5" s="658"/>
      <c r="L5" s="659" t="s">
        <v>1100</v>
      </c>
      <c r="M5" s="659"/>
      <c r="N5" s="660"/>
    </row>
    <row r="6" spans="1:18" ht="14.95" customHeight="1" x14ac:dyDescent="0.2">
      <c r="A6" s="492"/>
      <c r="B6" s="626"/>
      <c r="C6" s="626"/>
      <c r="D6" s="626"/>
      <c r="E6" s="626"/>
      <c r="F6" s="313" t="s">
        <v>720</v>
      </c>
      <c r="G6" s="313" t="s">
        <v>721</v>
      </c>
      <c r="H6" s="313" t="s">
        <v>722</v>
      </c>
      <c r="I6" s="313" t="s">
        <v>720</v>
      </c>
      <c r="J6" s="313" t="s">
        <v>721</v>
      </c>
      <c r="K6" s="314" t="s">
        <v>722</v>
      </c>
      <c r="L6" s="370" t="s">
        <v>720</v>
      </c>
      <c r="M6" s="370" t="s">
        <v>721</v>
      </c>
      <c r="N6" s="371" t="s">
        <v>722</v>
      </c>
    </row>
    <row r="7" spans="1:18" ht="30.05" customHeight="1" x14ac:dyDescent="0.2">
      <c r="B7" s="651" t="s">
        <v>1195</v>
      </c>
      <c r="C7" s="652"/>
      <c r="D7" s="652"/>
      <c r="F7" s="322">
        <v>209598</v>
      </c>
      <c r="G7" s="319">
        <v>191015</v>
      </c>
      <c r="H7" s="319">
        <v>18583</v>
      </c>
      <c r="I7" s="319">
        <v>208352</v>
      </c>
      <c r="J7" s="319">
        <v>189331</v>
      </c>
      <c r="K7" s="319">
        <v>19021</v>
      </c>
      <c r="L7" s="368">
        <v>204142</v>
      </c>
      <c r="M7" s="368">
        <v>188007</v>
      </c>
      <c r="N7" s="368">
        <v>16135</v>
      </c>
      <c r="Q7" s="319"/>
      <c r="R7" s="319"/>
    </row>
    <row r="8" spans="1:18" ht="15.8" customHeight="1" x14ac:dyDescent="0.2">
      <c r="B8" s="653" t="s">
        <v>769</v>
      </c>
      <c r="C8" s="653"/>
      <c r="D8" s="653"/>
      <c r="F8" s="323">
        <v>153829</v>
      </c>
      <c r="G8" s="319">
        <v>141369</v>
      </c>
      <c r="H8" s="319">
        <v>12460</v>
      </c>
      <c r="I8" s="319">
        <v>154798</v>
      </c>
      <c r="J8" s="319">
        <v>141789</v>
      </c>
      <c r="K8" s="319">
        <v>13009</v>
      </c>
      <c r="L8" s="368">
        <v>150368</v>
      </c>
      <c r="M8" s="368">
        <v>139390</v>
      </c>
      <c r="N8" s="368">
        <v>10978</v>
      </c>
      <c r="Q8" s="319"/>
      <c r="R8" s="319"/>
    </row>
    <row r="9" spans="1:18" ht="30.05" customHeight="1" x14ac:dyDescent="0.2">
      <c r="B9" s="654" t="s">
        <v>1196</v>
      </c>
      <c r="C9" s="653"/>
      <c r="D9" s="653"/>
      <c r="F9" s="323">
        <v>48874</v>
      </c>
      <c r="G9" s="319">
        <v>43294</v>
      </c>
      <c r="H9" s="319">
        <v>5580</v>
      </c>
      <c r="I9" s="319">
        <v>48726</v>
      </c>
      <c r="J9" s="319">
        <v>43036</v>
      </c>
      <c r="K9" s="319">
        <v>5690</v>
      </c>
      <c r="L9" s="368">
        <v>48209</v>
      </c>
      <c r="M9" s="368">
        <v>43383</v>
      </c>
      <c r="N9" s="368">
        <v>4826</v>
      </c>
      <c r="Q9" s="319"/>
      <c r="R9" s="319"/>
    </row>
    <row r="10" spans="1:18" ht="15.8" customHeight="1" x14ac:dyDescent="0.2">
      <c r="B10" s="645" t="s">
        <v>723</v>
      </c>
      <c r="C10" s="645"/>
      <c r="D10" s="645"/>
      <c r="F10" s="323">
        <v>34777</v>
      </c>
      <c r="G10" s="319">
        <v>30311</v>
      </c>
      <c r="H10" s="319">
        <v>4466</v>
      </c>
      <c r="I10" s="319">
        <v>38021</v>
      </c>
      <c r="J10" s="319">
        <v>33155</v>
      </c>
      <c r="K10" s="319">
        <v>4866</v>
      </c>
      <c r="L10" s="368">
        <v>38166</v>
      </c>
      <c r="M10" s="368">
        <v>33952</v>
      </c>
      <c r="N10" s="368">
        <v>4214</v>
      </c>
      <c r="Q10" s="319"/>
      <c r="R10" s="319"/>
    </row>
    <row r="11" spans="1:18" ht="15.8" customHeight="1" x14ac:dyDescent="0.2">
      <c r="C11" s="653" t="s">
        <v>701</v>
      </c>
      <c r="D11" s="653"/>
      <c r="F11" s="323">
        <v>11399</v>
      </c>
      <c r="G11" s="319">
        <v>10331</v>
      </c>
      <c r="H11" s="319">
        <v>1068</v>
      </c>
      <c r="I11" s="319">
        <v>12060</v>
      </c>
      <c r="J11" s="319">
        <v>11092</v>
      </c>
      <c r="K11" s="319">
        <v>968</v>
      </c>
      <c r="L11" s="368">
        <v>12197</v>
      </c>
      <c r="M11" s="368">
        <v>11324</v>
      </c>
      <c r="N11" s="368">
        <v>873</v>
      </c>
      <c r="Q11" s="319"/>
      <c r="R11" s="319"/>
    </row>
    <row r="12" spans="1:18" ht="15.8" customHeight="1" x14ac:dyDescent="0.2">
      <c r="D12" s="315" t="s">
        <v>607</v>
      </c>
      <c r="F12" s="23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372">
        <v>0</v>
      </c>
      <c r="M12" s="372">
        <v>0</v>
      </c>
      <c r="N12" s="372">
        <v>0</v>
      </c>
      <c r="Q12" s="319"/>
      <c r="R12" s="319"/>
    </row>
    <row r="13" spans="1:18" ht="15.8" customHeight="1" x14ac:dyDescent="0.2">
      <c r="D13" s="315" t="s">
        <v>608</v>
      </c>
      <c r="F13" s="23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372">
        <v>0</v>
      </c>
      <c r="M13" s="372">
        <v>0</v>
      </c>
      <c r="N13" s="372">
        <v>0</v>
      </c>
      <c r="Q13" s="319"/>
      <c r="R13" s="319"/>
    </row>
    <row r="14" spans="1:18" ht="15.8" customHeight="1" x14ac:dyDescent="0.2">
      <c r="D14" s="315" t="s">
        <v>609</v>
      </c>
      <c r="F14" s="23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372">
        <v>0</v>
      </c>
      <c r="M14" s="372">
        <v>0</v>
      </c>
      <c r="N14" s="372">
        <v>0</v>
      </c>
      <c r="Q14" s="319"/>
      <c r="R14" s="319"/>
    </row>
    <row r="15" spans="1:18" ht="15.8" customHeight="1" x14ac:dyDescent="0.2">
      <c r="D15" s="315" t="s">
        <v>610</v>
      </c>
      <c r="F15" s="23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372">
        <v>0</v>
      </c>
      <c r="M15" s="372">
        <v>0</v>
      </c>
      <c r="N15" s="372">
        <v>0</v>
      </c>
      <c r="Q15" s="319"/>
      <c r="R15" s="319"/>
    </row>
    <row r="16" spans="1:18" ht="15.8" customHeight="1" x14ac:dyDescent="0.2">
      <c r="D16" s="315" t="s">
        <v>611</v>
      </c>
      <c r="F16" s="23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372">
        <v>0</v>
      </c>
      <c r="M16" s="372">
        <v>0</v>
      </c>
      <c r="N16" s="372">
        <v>0</v>
      </c>
      <c r="Q16" s="319"/>
      <c r="R16" s="319"/>
    </row>
    <row r="17" spans="3:18" ht="15.8" customHeight="1" x14ac:dyDescent="0.2">
      <c r="C17" s="653" t="s">
        <v>203</v>
      </c>
      <c r="D17" s="653"/>
      <c r="F17" s="323">
        <v>8592</v>
      </c>
      <c r="G17" s="319">
        <v>8357</v>
      </c>
      <c r="H17" s="319">
        <v>235</v>
      </c>
      <c r="I17" s="319">
        <v>10003</v>
      </c>
      <c r="J17" s="319">
        <v>9716</v>
      </c>
      <c r="K17" s="319">
        <v>287</v>
      </c>
      <c r="L17" s="368">
        <v>9320</v>
      </c>
      <c r="M17" s="368">
        <v>9058</v>
      </c>
      <c r="N17" s="368">
        <v>262</v>
      </c>
      <c r="Q17" s="319"/>
      <c r="R17" s="319"/>
    </row>
    <row r="18" spans="3:18" ht="15.8" customHeight="1" x14ac:dyDescent="0.2">
      <c r="C18" s="653" t="s">
        <v>724</v>
      </c>
      <c r="D18" s="653"/>
      <c r="F18" s="323">
        <v>4770</v>
      </c>
      <c r="G18" s="319">
        <v>3386</v>
      </c>
      <c r="H18" s="319">
        <v>1384</v>
      </c>
      <c r="I18" s="319">
        <v>5243</v>
      </c>
      <c r="J18" s="319">
        <v>3538</v>
      </c>
      <c r="K18" s="319">
        <v>1705</v>
      </c>
      <c r="L18" s="368">
        <v>4746</v>
      </c>
      <c r="M18" s="368">
        <v>3342</v>
      </c>
      <c r="N18" s="368">
        <v>1404</v>
      </c>
      <c r="Q18" s="319"/>
      <c r="R18" s="319"/>
    </row>
    <row r="19" spans="3:18" ht="15.8" customHeight="1" x14ac:dyDescent="0.2">
      <c r="C19" s="653" t="s">
        <v>725</v>
      </c>
      <c r="D19" s="653"/>
      <c r="F19" s="323">
        <v>2451</v>
      </c>
      <c r="G19" s="319">
        <v>2073</v>
      </c>
      <c r="H19" s="319">
        <v>378</v>
      </c>
      <c r="I19" s="319">
        <v>2554</v>
      </c>
      <c r="J19" s="319">
        <v>2158</v>
      </c>
      <c r="K19" s="319">
        <v>396</v>
      </c>
      <c r="L19" s="368">
        <v>2764</v>
      </c>
      <c r="M19" s="368">
        <v>2299</v>
      </c>
      <c r="N19" s="368">
        <v>465</v>
      </c>
      <c r="Q19" s="319"/>
      <c r="R19" s="319"/>
    </row>
    <row r="20" spans="3:18" ht="15.8" customHeight="1" x14ac:dyDescent="0.2">
      <c r="D20" s="315" t="s">
        <v>612</v>
      </c>
      <c r="F20" s="23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372">
        <v>0</v>
      </c>
      <c r="M20" s="372">
        <v>0</v>
      </c>
      <c r="N20" s="372">
        <v>0</v>
      </c>
      <c r="Q20" s="319"/>
      <c r="R20" s="319"/>
    </row>
    <row r="21" spans="3:18" ht="15.8" customHeight="1" x14ac:dyDescent="0.2">
      <c r="D21" s="315" t="s">
        <v>613</v>
      </c>
      <c r="F21" s="23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372">
        <v>0</v>
      </c>
      <c r="M21" s="372">
        <v>0</v>
      </c>
      <c r="N21" s="372">
        <v>0</v>
      </c>
      <c r="Q21" s="319"/>
      <c r="R21" s="319"/>
    </row>
    <row r="22" spans="3:18" ht="15.8" customHeight="1" x14ac:dyDescent="0.2">
      <c r="C22" s="653" t="s">
        <v>706</v>
      </c>
      <c r="D22" s="653"/>
      <c r="F22" s="323">
        <v>1917</v>
      </c>
      <c r="G22" s="319">
        <v>1567</v>
      </c>
      <c r="H22" s="319">
        <v>350</v>
      </c>
      <c r="I22" s="319">
        <v>1989</v>
      </c>
      <c r="J22" s="319">
        <v>1663</v>
      </c>
      <c r="K22" s="319">
        <v>326</v>
      </c>
      <c r="L22" s="368">
        <v>1951</v>
      </c>
      <c r="M22" s="368">
        <v>1599</v>
      </c>
      <c r="N22" s="368">
        <v>352</v>
      </c>
      <c r="Q22" s="319"/>
      <c r="R22" s="319"/>
    </row>
    <row r="23" spans="3:18" ht="15.8" customHeight="1" x14ac:dyDescent="0.2">
      <c r="C23" s="653" t="s">
        <v>707</v>
      </c>
      <c r="D23" s="653"/>
      <c r="F23" s="323">
        <v>1485</v>
      </c>
      <c r="G23" s="319">
        <v>1434</v>
      </c>
      <c r="H23" s="319">
        <v>51</v>
      </c>
      <c r="I23" s="319">
        <v>1624</v>
      </c>
      <c r="J23" s="319">
        <v>1547</v>
      </c>
      <c r="K23" s="319">
        <v>77</v>
      </c>
      <c r="L23" s="368">
        <v>1682</v>
      </c>
      <c r="M23" s="368">
        <v>1642</v>
      </c>
      <c r="N23" s="368">
        <v>40</v>
      </c>
      <c r="Q23" s="319"/>
      <c r="R23" s="319"/>
    </row>
    <row r="24" spans="3:18" ht="15.8" customHeight="1" x14ac:dyDescent="0.2">
      <c r="D24" s="315" t="s">
        <v>614</v>
      </c>
      <c r="F24" s="23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372">
        <v>0</v>
      </c>
      <c r="M24" s="372">
        <v>0</v>
      </c>
      <c r="N24" s="372">
        <v>0</v>
      </c>
      <c r="O24" s="315"/>
      <c r="P24" s="315"/>
      <c r="Q24" s="319"/>
      <c r="R24" s="319"/>
    </row>
    <row r="25" spans="3:18" ht="15.8" customHeight="1" x14ac:dyDescent="0.2">
      <c r="C25" s="653" t="s">
        <v>702</v>
      </c>
      <c r="D25" s="653"/>
      <c r="F25" s="323">
        <v>795</v>
      </c>
      <c r="G25" s="319">
        <v>702</v>
      </c>
      <c r="H25" s="319">
        <v>93</v>
      </c>
      <c r="I25" s="319">
        <v>869</v>
      </c>
      <c r="J25" s="319">
        <v>768</v>
      </c>
      <c r="K25" s="319">
        <v>101</v>
      </c>
      <c r="L25" s="368">
        <v>882</v>
      </c>
      <c r="M25" s="368">
        <v>799</v>
      </c>
      <c r="N25" s="368">
        <v>83</v>
      </c>
      <c r="O25" s="315"/>
      <c r="P25" s="315"/>
      <c r="Q25" s="319"/>
      <c r="R25" s="319"/>
    </row>
    <row r="26" spans="3:18" ht="15.8" customHeight="1" x14ac:dyDescent="0.2">
      <c r="C26" s="653" t="s">
        <v>703</v>
      </c>
      <c r="D26" s="653"/>
      <c r="F26" s="323">
        <v>692</v>
      </c>
      <c r="G26" s="319">
        <v>495</v>
      </c>
      <c r="H26" s="319">
        <v>197</v>
      </c>
      <c r="I26" s="319">
        <v>771</v>
      </c>
      <c r="J26" s="319">
        <v>587</v>
      </c>
      <c r="K26" s="319">
        <v>184</v>
      </c>
      <c r="L26" s="368">
        <v>792</v>
      </c>
      <c r="M26" s="368">
        <v>646</v>
      </c>
      <c r="N26" s="368">
        <v>146</v>
      </c>
      <c r="O26" s="315"/>
      <c r="P26" s="315"/>
      <c r="Q26" s="319"/>
      <c r="R26" s="319"/>
    </row>
    <row r="27" spans="3:18" ht="15.8" customHeight="1" x14ac:dyDescent="0.2">
      <c r="C27" s="653" t="s">
        <v>704</v>
      </c>
      <c r="D27" s="653"/>
      <c r="F27" s="323">
        <v>590</v>
      </c>
      <c r="G27" s="319">
        <v>553</v>
      </c>
      <c r="H27" s="319">
        <v>37</v>
      </c>
      <c r="I27" s="319">
        <v>561</v>
      </c>
      <c r="J27" s="319">
        <v>525</v>
      </c>
      <c r="K27" s="319">
        <v>36</v>
      </c>
      <c r="L27" s="368">
        <v>666</v>
      </c>
      <c r="M27" s="368">
        <v>631</v>
      </c>
      <c r="N27" s="368">
        <v>35</v>
      </c>
      <c r="O27" s="315"/>
      <c r="P27" s="315"/>
      <c r="Q27" s="319"/>
      <c r="R27" s="319"/>
    </row>
    <row r="28" spans="3:18" ht="15.8" customHeight="1" x14ac:dyDescent="0.2">
      <c r="C28" s="653" t="s">
        <v>712</v>
      </c>
      <c r="D28" s="653"/>
      <c r="F28" s="323">
        <v>274</v>
      </c>
      <c r="G28" s="319">
        <v>273</v>
      </c>
      <c r="H28" s="319">
        <v>1</v>
      </c>
      <c r="I28" s="319">
        <v>254</v>
      </c>
      <c r="J28" s="319">
        <v>254</v>
      </c>
      <c r="K28" s="319">
        <v>0</v>
      </c>
      <c r="L28" s="368">
        <v>306</v>
      </c>
      <c r="M28" s="368">
        <v>306</v>
      </c>
      <c r="N28" s="368">
        <v>0</v>
      </c>
      <c r="Q28" s="319"/>
      <c r="R28" s="319"/>
    </row>
    <row r="29" spans="3:18" ht="15.8" customHeight="1" x14ac:dyDescent="0.2">
      <c r="C29" s="653" t="s">
        <v>711</v>
      </c>
      <c r="D29" s="653"/>
      <c r="F29" s="323">
        <v>216</v>
      </c>
      <c r="G29" s="319">
        <v>59</v>
      </c>
      <c r="H29" s="319">
        <v>157</v>
      </c>
      <c r="I29" s="319">
        <v>206</v>
      </c>
      <c r="J29" s="319">
        <v>64</v>
      </c>
      <c r="K29" s="319">
        <v>142</v>
      </c>
      <c r="L29" s="368">
        <v>130</v>
      </c>
      <c r="M29" s="368">
        <v>49</v>
      </c>
      <c r="N29" s="368">
        <v>81</v>
      </c>
      <c r="Q29" s="319"/>
      <c r="R29" s="319"/>
    </row>
    <row r="30" spans="3:18" ht="15.8" customHeight="1" x14ac:dyDescent="0.2">
      <c r="C30" s="653" t="s">
        <v>709</v>
      </c>
      <c r="D30" s="653"/>
      <c r="F30" s="323">
        <v>211</v>
      </c>
      <c r="G30" s="319">
        <v>128</v>
      </c>
      <c r="H30" s="319">
        <v>83</v>
      </c>
      <c r="I30" s="319">
        <v>250</v>
      </c>
      <c r="J30" s="319">
        <v>124</v>
      </c>
      <c r="K30" s="319">
        <v>126</v>
      </c>
      <c r="L30" s="368">
        <v>172</v>
      </c>
      <c r="M30" s="368">
        <v>139</v>
      </c>
      <c r="N30" s="368">
        <v>33</v>
      </c>
      <c r="Q30" s="319"/>
      <c r="R30" s="319"/>
    </row>
    <row r="31" spans="3:18" ht="15.8" customHeight="1" x14ac:dyDescent="0.2">
      <c r="C31" s="653" t="s">
        <v>705</v>
      </c>
      <c r="D31" s="653"/>
      <c r="F31" s="323">
        <v>188</v>
      </c>
      <c r="G31" s="319">
        <v>187</v>
      </c>
      <c r="H31" s="319">
        <v>1</v>
      </c>
      <c r="I31" s="319">
        <v>283</v>
      </c>
      <c r="J31" s="319">
        <v>283</v>
      </c>
      <c r="K31" s="319">
        <v>0</v>
      </c>
      <c r="L31" s="368">
        <v>341</v>
      </c>
      <c r="M31" s="368">
        <v>340</v>
      </c>
      <c r="N31" s="368">
        <v>1</v>
      </c>
      <c r="Q31" s="319"/>
      <c r="R31" s="319"/>
    </row>
    <row r="32" spans="3:18" ht="15.8" customHeight="1" x14ac:dyDescent="0.2">
      <c r="C32" s="653" t="s">
        <v>700</v>
      </c>
      <c r="D32" s="653"/>
      <c r="F32" s="323">
        <v>119</v>
      </c>
      <c r="G32" s="319">
        <v>51</v>
      </c>
      <c r="H32" s="319">
        <v>68</v>
      </c>
      <c r="I32" s="319">
        <v>187</v>
      </c>
      <c r="J32" s="319">
        <v>78</v>
      </c>
      <c r="K32" s="319">
        <v>109</v>
      </c>
      <c r="L32" s="368">
        <v>136</v>
      </c>
      <c r="M32" s="368">
        <v>75</v>
      </c>
      <c r="N32" s="368">
        <v>61</v>
      </c>
      <c r="Q32" s="319"/>
      <c r="R32" s="319"/>
    </row>
    <row r="33" spans="1:18" ht="15.8" customHeight="1" x14ac:dyDescent="0.2">
      <c r="C33" s="653" t="s">
        <v>606</v>
      </c>
      <c r="D33" s="653"/>
      <c r="F33" s="323">
        <v>118</v>
      </c>
      <c r="G33" s="319">
        <v>49</v>
      </c>
      <c r="H33" s="319">
        <v>69</v>
      </c>
      <c r="I33" s="319">
        <v>51</v>
      </c>
      <c r="J33" s="319">
        <v>29</v>
      </c>
      <c r="K33" s="319">
        <v>22</v>
      </c>
      <c r="L33" s="368">
        <v>60</v>
      </c>
      <c r="M33" s="368">
        <v>41</v>
      </c>
      <c r="N33" s="368">
        <v>19</v>
      </c>
      <c r="Q33" s="319"/>
      <c r="R33" s="319"/>
    </row>
    <row r="34" spans="1:18" ht="15.8" customHeight="1" x14ac:dyDescent="0.2">
      <c r="D34" s="315" t="s">
        <v>615</v>
      </c>
      <c r="F34" s="23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372">
        <v>0</v>
      </c>
      <c r="M34" s="372">
        <v>0</v>
      </c>
      <c r="N34" s="372">
        <v>0</v>
      </c>
      <c r="Q34" s="319"/>
      <c r="R34" s="319"/>
    </row>
    <row r="35" spans="1:18" ht="15.8" customHeight="1" x14ac:dyDescent="0.2">
      <c r="C35" s="653" t="s">
        <v>708</v>
      </c>
      <c r="D35" s="653"/>
      <c r="F35" s="323">
        <v>104</v>
      </c>
      <c r="G35" s="319">
        <v>82</v>
      </c>
      <c r="H35" s="319">
        <v>22</v>
      </c>
      <c r="I35" s="319">
        <v>164</v>
      </c>
      <c r="J35" s="319">
        <v>113</v>
      </c>
      <c r="K35" s="319">
        <v>51</v>
      </c>
      <c r="L35" s="368">
        <v>135</v>
      </c>
      <c r="M35" s="368">
        <v>106</v>
      </c>
      <c r="N35" s="368">
        <v>29</v>
      </c>
      <c r="Q35" s="319"/>
      <c r="R35" s="319"/>
    </row>
    <row r="36" spans="1:18" ht="15.8" customHeight="1" x14ac:dyDescent="0.2">
      <c r="C36" s="653" t="s">
        <v>710</v>
      </c>
      <c r="D36" s="653"/>
      <c r="F36" s="323">
        <v>101</v>
      </c>
      <c r="G36" s="319">
        <v>48</v>
      </c>
      <c r="H36" s="319">
        <v>53</v>
      </c>
      <c r="I36" s="319">
        <v>142</v>
      </c>
      <c r="J36" s="319">
        <v>56</v>
      </c>
      <c r="K36" s="319">
        <v>86</v>
      </c>
      <c r="L36" s="368">
        <v>112</v>
      </c>
      <c r="M36" s="368">
        <v>53</v>
      </c>
      <c r="N36" s="368">
        <v>59</v>
      </c>
      <c r="Q36" s="319"/>
      <c r="R36" s="319"/>
    </row>
    <row r="37" spans="1:18" ht="15.8" customHeight="1" x14ac:dyDescent="0.2">
      <c r="C37" s="653" t="s">
        <v>1049</v>
      </c>
      <c r="D37" s="653"/>
      <c r="F37" s="234">
        <v>0</v>
      </c>
      <c r="G37" s="24">
        <v>0</v>
      </c>
      <c r="H37" s="24">
        <v>0</v>
      </c>
      <c r="I37" s="24">
        <v>124</v>
      </c>
      <c r="J37" s="24">
        <v>47</v>
      </c>
      <c r="K37" s="24">
        <v>77</v>
      </c>
      <c r="L37" s="368">
        <v>104</v>
      </c>
      <c r="M37" s="368">
        <v>47</v>
      </c>
      <c r="N37" s="368">
        <v>57</v>
      </c>
      <c r="Q37" s="319"/>
      <c r="R37" s="319"/>
    </row>
    <row r="38" spans="1:18" ht="15.8" customHeight="1" x14ac:dyDescent="0.2">
      <c r="D38" s="315" t="s">
        <v>1050</v>
      </c>
      <c r="F38" s="323">
        <v>91</v>
      </c>
      <c r="G38" s="319">
        <v>28</v>
      </c>
      <c r="H38" s="319">
        <v>63</v>
      </c>
      <c r="I38" s="24">
        <v>0</v>
      </c>
      <c r="J38" s="24">
        <v>0</v>
      </c>
      <c r="K38" s="24">
        <v>0</v>
      </c>
      <c r="L38" s="372">
        <v>0</v>
      </c>
      <c r="M38" s="372">
        <v>0</v>
      </c>
      <c r="N38" s="372">
        <v>0</v>
      </c>
      <c r="Q38" s="319"/>
      <c r="R38" s="319"/>
    </row>
    <row r="39" spans="1:18" ht="14.95" customHeight="1" x14ac:dyDescent="0.2">
      <c r="C39" s="653" t="s">
        <v>698</v>
      </c>
      <c r="D39" s="653"/>
      <c r="F39" s="323">
        <v>664</v>
      </c>
      <c r="G39" s="319">
        <v>508</v>
      </c>
      <c r="H39" s="319">
        <v>156</v>
      </c>
      <c r="I39" s="319">
        <v>686</v>
      </c>
      <c r="J39" s="319">
        <v>513</v>
      </c>
      <c r="K39" s="319">
        <v>173</v>
      </c>
      <c r="L39" s="368">
        <v>685</v>
      </c>
      <c r="M39" s="368">
        <v>541</v>
      </c>
      <c r="N39" s="368">
        <v>144</v>
      </c>
      <c r="Q39" s="319"/>
      <c r="R39" s="319"/>
    </row>
    <row r="40" spans="1:18" ht="14.95" customHeight="1" x14ac:dyDescent="0.2">
      <c r="B40" s="645" t="s">
        <v>770</v>
      </c>
      <c r="C40" s="645"/>
      <c r="D40" s="645"/>
      <c r="F40" s="323">
        <v>9459</v>
      </c>
      <c r="G40" s="319">
        <v>8860</v>
      </c>
      <c r="H40" s="319">
        <v>599</v>
      </c>
      <c r="I40" s="319">
        <v>10286</v>
      </c>
      <c r="J40" s="319">
        <v>9489</v>
      </c>
      <c r="K40" s="319">
        <v>797</v>
      </c>
      <c r="L40" s="368">
        <v>10043</v>
      </c>
      <c r="M40" s="368">
        <v>9431</v>
      </c>
      <c r="N40" s="368">
        <v>612</v>
      </c>
      <c r="Q40" s="319"/>
      <c r="R40" s="319"/>
    </row>
    <row r="41" spans="1:18" ht="14.95" customHeight="1" x14ac:dyDescent="0.2">
      <c r="C41" s="653" t="s">
        <v>716</v>
      </c>
      <c r="D41" s="653"/>
      <c r="F41" s="323">
        <v>8758</v>
      </c>
      <c r="G41" s="319">
        <v>8360</v>
      </c>
      <c r="H41" s="319">
        <v>398</v>
      </c>
      <c r="I41" s="319">
        <v>9317</v>
      </c>
      <c r="J41" s="319">
        <v>8830</v>
      </c>
      <c r="K41" s="319">
        <v>487</v>
      </c>
      <c r="L41" s="368">
        <v>9344</v>
      </c>
      <c r="M41" s="368">
        <v>8925</v>
      </c>
      <c r="N41" s="368">
        <v>419</v>
      </c>
      <c r="Q41" s="319"/>
      <c r="R41" s="319"/>
    </row>
    <row r="42" spans="1:18" ht="14.95" customHeight="1" x14ac:dyDescent="0.2">
      <c r="D42" s="315" t="s">
        <v>718</v>
      </c>
      <c r="F42" s="323">
        <v>6179</v>
      </c>
      <c r="G42" s="319">
        <v>6110</v>
      </c>
      <c r="H42" s="319">
        <v>69</v>
      </c>
      <c r="I42" s="319">
        <v>6470</v>
      </c>
      <c r="J42" s="319">
        <v>6369</v>
      </c>
      <c r="K42" s="319">
        <v>101</v>
      </c>
      <c r="L42" s="368">
        <v>6478</v>
      </c>
      <c r="M42" s="368">
        <v>6405</v>
      </c>
      <c r="N42" s="368">
        <v>73</v>
      </c>
      <c r="Q42" s="319"/>
      <c r="R42" s="319"/>
    </row>
    <row r="43" spans="1:18" ht="14.95" customHeight="1" x14ac:dyDescent="0.2">
      <c r="D43" s="315" t="s">
        <v>1080</v>
      </c>
      <c r="F43" s="23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372">
        <v>0</v>
      </c>
      <c r="M43" s="372">
        <v>0</v>
      </c>
      <c r="N43" s="372">
        <v>0</v>
      </c>
      <c r="Q43" s="319"/>
      <c r="R43" s="319"/>
    </row>
    <row r="44" spans="1:18" ht="14.95" customHeight="1" x14ac:dyDescent="0.2">
      <c r="D44" s="315" t="s">
        <v>616</v>
      </c>
      <c r="F44" s="23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372">
        <v>0</v>
      </c>
      <c r="M44" s="372">
        <v>0</v>
      </c>
      <c r="N44" s="372">
        <v>0</v>
      </c>
      <c r="Q44" s="319"/>
      <c r="R44" s="319"/>
    </row>
    <row r="45" spans="1:18" ht="14.95" customHeight="1" x14ac:dyDescent="0.2">
      <c r="D45" s="315" t="s">
        <v>717</v>
      </c>
      <c r="F45" s="323">
        <v>2272</v>
      </c>
      <c r="G45" s="319">
        <v>1978</v>
      </c>
      <c r="H45" s="319">
        <v>294</v>
      </c>
      <c r="I45" s="319">
        <v>2452</v>
      </c>
      <c r="J45" s="319">
        <v>2134</v>
      </c>
      <c r="K45" s="319">
        <v>318</v>
      </c>
      <c r="L45" s="368">
        <v>2423</v>
      </c>
      <c r="M45" s="368">
        <v>2132</v>
      </c>
      <c r="N45" s="368">
        <v>291</v>
      </c>
      <c r="Q45" s="319"/>
      <c r="R45" s="319"/>
    </row>
    <row r="46" spans="1:18" ht="14.95" customHeight="1" x14ac:dyDescent="0.2">
      <c r="D46" s="315" t="s">
        <v>213</v>
      </c>
      <c r="F46" s="323">
        <v>101</v>
      </c>
      <c r="G46" s="319">
        <v>87</v>
      </c>
      <c r="H46" s="319">
        <v>14</v>
      </c>
      <c r="I46" s="319">
        <v>122</v>
      </c>
      <c r="J46" s="319">
        <v>104</v>
      </c>
      <c r="K46" s="319">
        <v>18</v>
      </c>
      <c r="L46" s="368">
        <v>106</v>
      </c>
      <c r="M46" s="368">
        <v>99</v>
      </c>
      <c r="N46" s="368">
        <v>7</v>
      </c>
      <c r="Q46" s="319"/>
      <c r="R46" s="319"/>
    </row>
    <row r="47" spans="1:18" ht="14.95" customHeight="1" x14ac:dyDescent="0.2">
      <c r="D47" s="316" t="s">
        <v>698</v>
      </c>
      <c r="F47" s="323">
        <v>206</v>
      </c>
      <c r="G47" s="319">
        <v>185</v>
      </c>
      <c r="H47" s="319">
        <v>21</v>
      </c>
      <c r="I47" s="319">
        <v>273</v>
      </c>
      <c r="J47" s="319">
        <v>223</v>
      </c>
      <c r="K47" s="319">
        <v>50</v>
      </c>
      <c r="L47" s="368">
        <v>337</v>
      </c>
      <c r="M47" s="368">
        <v>289</v>
      </c>
      <c r="N47" s="368">
        <v>48</v>
      </c>
      <c r="Q47" s="319"/>
      <c r="R47" s="319"/>
    </row>
    <row r="48" spans="1:18" ht="14.95" customHeight="1" x14ac:dyDescent="0.2">
      <c r="A48" s="211"/>
      <c r="B48" s="211"/>
      <c r="C48" s="661" t="s">
        <v>719</v>
      </c>
      <c r="D48" s="661"/>
      <c r="E48" s="211"/>
      <c r="F48" s="324">
        <v>701</v>
      </c>
      <c r="G48" s="321">
        <v>500</v>
      </c>
      <c r="H48" s="321">
        <v>201</v>
      </c>
      <c r="I48" s="321">
        <v>969</v>
      </c>
      <c r="J48" s="321">
        <v>659</v>
      </c>
      <c r="K48" s="321">
        <v>310</v>
      </c>
      <c r="L48" s="373">
        <v>699</v>
      </c>
      <c r="M48" s="373">
        <v>506</v>
      </c>
      <c r="N48" s="373">
        <v>193</v>
      </c>
      <c r="Q48" s="319"/>
      <c r="R48" s="319"/>
    </row>
    <row r="49" spans="1:11" ht="14.95" customHeight="1" x14ac:dyDescent="0.2">
      <c r="A49" s="316" t="s">
        <v>263</v>
      </c>
    </row>
    <row r="50" spans="1:11" ht="13.75" customHeight="1" x14ac:dyDescent="0.2">
      <c r="A50" s="316" t="s">
        <v>1221</v>
      </c>
    </row>
    <row r="51" spans="1:11" ht="13.75" customHeight="1" x14ac:dyDescent="0.2">
      <c r="A51" s="298" t="s">
        <v>1222</v>
      </c>
    </row>
    <row r="52" spans="1:11" ht="18.7" customHeight="1" x14ac:dyDescent="0.2">
      <c r="A52" s="298"/>
    </row>
    <row r="53" spans="1:11" ht="18.7" customHeight="1" x14ac:dyDescent="0.2">
      <c r="A53" s="298"/>
    </row>
    <row r="54" spans="1:11" ht="18.7" customHeight="1" x14ac:dyDescent="0.2">
      <c r="A54" s="298"/>
    </row>
    <row r="55" spans="1:11" ht="14.95" customHeight="1" x14ac:dyDescent="0.2">
      <c r="C55" s="653"/>
      <c r="D55" s="653"/>
      <c r="F55" s="319"/>
      <c r="G55" s="319"/>
      <c r="H55" s="319"/>
      <c r="I55" s="319"/>
      <c r="J55" s="319"/>
      <c r="K55" s="319"/>
    </row>
    <row r="56" spans="1:11" ht="15.8" customHeight="1" x14ac:dyDescent="0.2">
      <c r="C56" s="653"/>
      <c r="D56" s="653"/>
      <c r="F56" s="319"/>
      <c r="G56" s="319"/>
      <c r="H56" s="319"/>
      <c r="I56" s="319"/>
      <c r="J56" s="319"/>
      <c r="K56" s="319"/>
    </row>
    <row r="57" spans="1:11" ht="15.8" customHeight="1" x14ac:dyDescent="0.2">
      <c r="C57" s="653"/>
      <c r="D57" s="653"/>
      <c r="F57" s="319"/>
      <c r="G57" s="319"/>
      <c r="H57" s="319"/>
      <c r="I57" s="319"/>
      <c r="J57" s="319"/>
      <c r="K57" s="319"/>
    </row>
    <row r="58" spans="1:11" ht="15.8" customHeight="1" x14ac:dyDescent="0.2">
      <c r="C58" s="653"/>
      <c r="D58" s="653"/>
      <c r="F58" s="319"/>
      <c r="G58" s="319"/>
      <c r="H58" s="319"/>
      <c r="I58" s="319"/>
      <c r="J58" s="319"/>
      <c r="K58" s="319"/>
    </row>
    <row r="59" spans="1:11" ht="15.8" customHeight="1" x14ac:dyDescent="0.2">
      <c r="C59" s="653"/>
      <c r="D59" s="653"/>
      <c r="F59" s="319"/>
      <c r="G59" s="319"/>
      <c r="H59" s="319"/>
      <c r="I59" s="319"/>
      <c r="J59" s="319"/>
      <c r="K59" s="319"/>
    </row>
    <row r="60" spans="1:11" ht="15.8" customHeight="1" x14ac:dyDescent="0.2">
      <c r="C60" s="653"/>
      <c r="D60" s="653"/>
      <c r="F60" s="319"/>
      <c r="G60" s="319"/>
      <c r="H60" s="319"/>
      <c r="I60" s="319"/>
      <c r="J60" s="319"/>
      <c r="K60" s="319"/>
    </row>
  </sheetData>
  <sheetProtection selectLockedCells="1"/>
  <mergeCells count="39">
    <mergeCell ref="C55:D55"/>
    <mergeCell ref="C60:D60"/>
    <mergeCell ref="C58:D58"/>
    <mergeCell ref="C56:D56"/>
    <mergeCell ref="C57:D57"/>
    <mergeCell ref="C59:D59"/>
    <mergeCell ref="C31:D31"/>
    <mergeCell ref="C48:D48"/>
    <mergeCell ref="C39:D39"/>
    <mergeCell ref="B40:D40"/>
    <mergeCell ref="C41:D41"/>
    <mergeCell ref="C32:D32"/>
    <mergeCell ref="C37:D37"/>
    <mergeCell ref="B10:D10"/>
    <mergeCell ref="C18:D18"/>
    <mergeCell ref="C36:D36"/>
    <mergeCell ref="C17:D17"/>
    <mergeCell ref="C22:D22"/>
    <mergeCell ref="C25:D25"/>
    <mergeCell ref="C30:D30"/>
    <mergeCell ref="C26:D26"/>
    <mergeCell ref="C27:D27"/>
    <mergeCell ref="C35:D35"/>
    <mergeCell ref="C11:D11"/>
    <mergeCell ref="C19:D19"/>
    <mergeCell ref="C33:D33"/>
    <mergeCell ref="C23:D23"/>
    <mergeCell ref="C28:D28"/>
    <mergeCell ref="C29:D29"/>
    <mergeCell ref="B7:D7"/>
    <mergeCell ref="B8:D8"/>
    <mergeCell ref="B9:D9"/>
    <mergeCell ref="A1:N1"/>
    <mergeCell ref="A2:N2"/>
    <mergeCell ref="A3:N3"/>
    <mergeCell ref="F5:H5"/>
    <mergeCell ref="I5:K5"/>
    <mergeCell ref="A5:E6"/>
    <mergeCell ref="L5:N5"/>
  </mergeCells>
  <phoneticPr fontId="3"/>
  <pageMargins left="0.78740157480314965" right="0.78740157480314965" top="0.86614173228346458" bottom="0.6692913385826772" header="0.51181102362204722" footer="0.51181102362204722"/>
  <pageSetup paperSize="9" scale="96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2"/>
  <sheetViews>
    <sheetView zoomScaleNormal="100" workbookViewId="0">
      <selection sqref="A1:N1"/>
    </sheetView>
  </sheetViews>
  <sheetFormatPr defaultColWidth="9" defaultRowHeight="12.2" x14ac:dyDescent="0.2"/>
  <cols>
    <col min="1" max="1" width="0.5" style="336" customWidth="1"/>
    <col min="2" max="2" width="1.5" style="336" customWidth="1"/>
    <col min="3" max="3" width="1.59765625" style="336" customWidth="1"/>
    <col min="4" max="4" width="13.09765625" style="336" customWidth="1"/>
    <col min="5" max="5" width="0.5" style="336" customWidth="1"/>
    <col min="6" max="14" width="7.69921875" style="336" customWidth="1"/>
    <col min="15" max="16384" width="9" style="336"/>
  </cols>
  <sheetData>
    <row r="1" spans="1:20" ht="18.7" customHeight="1" x14ac:dyDescent="0.2">
      <c r="A1" s="655" t="s">
        <v>1197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</row>
    <row r="2" spans="1:20" ht="18.7" customHeight="1" x14ac:dyDescent="0.2">
      <c r="A2" s="655" t="s">
        <v>1198</v>
      </c>
      <c r="B2" s="655"/>
      <c r="C2" s="655"/>
      <c r="D2" s="655"/>
      <c r="E2" s="655"/>
      <c r="F2" s="655"/>
      <c r="G2" s="655"/>
      <c r="H2" s="655"/>
      <c r="I2" s="655"/>
      <c r="J2" s="655"/>
      <c r="K2" s="655"/>
      <c r="L2" s="655"/>
      <c r="M2" s="655"/>
      <c r="N2" s="655"/>
    </row>
    <row r="3" spans="1:20" ht="14.95" customHeight="1" x14ac:dyDescent="0.2">
      <c r="A3" s="656" t="s">
        <v>726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  <c r="L3" s="656"/>
      <c r="M3" s="656"/>
      <c r="N3" s="656"/>
    </row>
    <row r="4" spans="1:20" ht="14.95" customHeight="1" x14ac:dyDescent="0.2">
      <c r="N4" s="205" t="s">
        <v>1192</v>
      </c>
    </row>
    <row r="5" spans="1:20" ht="14.95" customHeight="1" x14ac:dyDescent="0.2">
      <c r="A5" s="491" t="s">
        <v>54</v>
      </c>
      <c r="B5" s="493"/>
      <c r="C5" s="493"/>
      <c r="D5" s="493"/>
      <c r="E5" s="494"/>
      <c r="F5" s="657" t="s">
        <v>1193</v>
      </c>
      <c r="G5" s="657"/>
      <c r="H5" s="657"/>
      <c r="I5" s="657" t="s">
        <v>478</v>
      </c>
      <c r="J5" s="657"/>
      <c r="K5" s="658"/>
      <c r="L5" s="659" t="s">
        <v>1100</v>
      </c>
      <c r="M5" s="659"/>
      <c r="N5" s="660"/>
    </row>
    <row r="6" spans="1:20" ht="14.95" customHeight="1" x14ac:dyDescent="0.2">
      <c r="A6" s="492"/>
      <c r="B6" s="626"/>
      <c r="C6" s="626"/>
      <c r="D6" s="626"/>
      <c r="E6" s="495"/>
      <c r="F6" s="383" t="s">
        <v>720</v>
      </c>
      <c r="G6" s="383" t="s">
        <v>721</v>
      </c>
      <c r="H6" s="383" t="s">
        <v>722</v>
      </c>
      <c r="I6" s="334" t="s">
        <v>720</v>
      </c>
      <c r="J6" s="334" t="s">
        <v>721</v>
      </c>
      <c r="K6" s="335" t="s">
        <v>722</v>
      </c>
      <c r="L6" s="370" t="s">
        <v>720</v>
      </c>
      <c r="M6" s="370" t="s">
        <v>721</v>
      </c>
      <c r="N6" s="371" t="s">
        <v>722</v>
      </c>
    </row>
    <row r="7" spans="1:20" ht="30.05" customHeight="1" x14ac:dyDescent="0.2">
      <c r="B7" s="651" t="s">
        <v>594</v>
      </c>
      <c r="C7" s="652"/>
      <c r="D7" s="652"/>
      <c r="F7" s="322">
        <v>201616</v>
      </c>
      <c r="G7" s="319">
        <v>182907</v>
      </c>
      <c r="H7" s="319">
        <v>18709</v>
      </c>
      <c r="I7" s="319">
        <v>197398</v>
      </c>
      <c r="J7" s="319">
        <v>179590</v>
      </c>
      <c r="K7" s="319">
        <v>17808</v>
      </c>
      <c r="L7" s="368">
        <v>193408</v>
      </c>
      <c r="M7" s="368">
        <v>177987</v>
      </c>
      <c r="N7" s="368">
        <v>15421</v>
      </c>
      <c r="P7" s="319"/>
      <c r="Q7" s="319"/>
    </row>
    <row r="8" spans="1:20" ht="17.45" customHeight="1" x14ac:dyDescent="0.2">
      <c r="B8" s="653" t="s">
        <v>727</v>
      </c>
      <c r="C8" s="653"/>
      <c r="D8" s="653"/>
      <c r="F8" s="323">
        <v>153829</v>
      </c>
      <c r="G8" s="319">
        <v>141369</v>
      </c>
      <c r="H8" s="319">
        <v>12460</v>
      </c>
      <c r="I8" s="319">
        <v>154798</v>
      </c>
      <c r="J8" s="319">
        <v>141789</v>
      </c>
      <c r="K8" s="319">
        <v>13009</v>
      </c>
      <c r="L8" s="368">
        <v>150368</v>
      </c>
      <c r="M8" s="368">
        <v>139390</v>
      </c>
      <c r="N8" s="368">
        <v>10978</v>
      </c>
      <c r="P8" s="319"/>
      <c r="Q8" s="319"/>
    </row>
    <row r="9" spans="1:20" ht="17.45" customHeight="1" x14ac:dyDescent="0.2">
      <c r="B9" s="654" t="s">
        <v>728</v>
      </c>
      <c r="C9" s="653"/>
      <c r="D9" s="653"/>
      <c r="F9" s="323">
        <v>36254</v>
      </c>
      <c r="G9" s="319">
        <v>31063</v>
      </c>
      <c r="H9" s="319">
        <v>5191</v>
      </c>
      <c r="I9" s="319">
        <v>37353</v>
      </c>
      <c r="J9" s="319">
        <v>32903</v>
      </c>
      <c r="K9" s="319">
        <v>4450</v>
      </c>
      <c r="L9" s="368">
        <v>36490</v>
      </c>
      <c r="M9" s="368">
        <v>32448</v>
      </c>
      <c r="N9" s="368">
        <v>4042</v>
      </c>
      <c r="P9" s="319"/>
      <c r="Q9" s="319"/>
    </row>
    <row r="10" spans="1:20" ht="17.45" customHeight="1" x14ac:dyDescent="0.2">
      <c r="B10" s="645" t="s">
        <v>336</v>
      </c>
      <c r="C10" s="645"/>
      <c r="D10" s="645"/>
      <c r="F10" s="323">
        <v>29941</v>
      </c>
      <c r="G10" s="319">
        <v>25651</v>
      </c>
      <c r="H10" s="319">
        <v>4290</v>
      </c>
      <c r="I10" s="319">
        <v>29903</v>
      </c>
      <c r="J10" s="319">
        <v>26241</v>
      </c>
      <c r="K10" s="319">
        <v>3662</v>
      </c>
      <c r="L10" s="368">
        <v>29274</v>
      </c>
      <c r="M10" s="368">
        <v>25876</v>
      </c>
      <c r="N10" s="368">
        <v>3398</v>
      </c>
      <c r="P10" s="319"/>
      <c r="Q10" s="319"/>
      <c r="R10" s="319"/>
      <c r="S10" s="319"/>
      <c r="T10" s="319"/>
    </row>
    <row r="11" spans="1:20" ht="15.8" customHeight="1" x14ac:dyDescent="0.2">
      <c r="C11" s="653" t="s">
        <v>701</v>
      </c>
      <c r="D11" s="653"/>
      <c r="F11" s="234">
        <v>13261</v>
      </c>
      <c r="G11" s="24">
        <v>12006</v>
      </c>
      <c r="H11" s="24">
        <v>1255</v>
      </c>
      <c r="I11" s="319">
        <v>13548</v>
      </c>
      <c r="J11" s="319">
        <v>12263</v>
      </c>
      <c r="K11" s="319">
        <v>1285</v>
      </c>
      <c r="L11" s="368">
        <v>13889</v>
      </c>
      <c r="M11" s="368">
        <v>12578</v>
      </c>
      <c r="N11" s="368">
        <v>1311</v>
      </c>
      <c r="P11" s="319"/>
      <c r="Q11" s="319"/>
      <c r="R11" s="319"/>
    </row>
    <row r="12" spans="1:20" ht="15.8" customHeight="1" x14ac:dyDescent="0.2">
      <c r="C12" s="337"/>
      <c r="D12" s="337" t="s">
        <v>305</v>
      </c>
      <c r="F12" s="23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372">
        <v>0</v>
      </c>
      <c r="M12" s="372">
        <v>0</v>
      </c>
      <c r="N12" s="372">
        <v>0</v>
      </c>
      <c r="P12" s="319"/>
      <c r="Q12" s="319"/>
    </row>
    <row r="13" spans="1:20" ht="15.8" customHeight="1" x14ac:dyDescent="0.2">
      <c r="D13" s="337" t="s">
        <v>608</v>
      </c>
      <c r="F13" s="23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372">
        <v>0</v>
      </c>
      <c r="M13" s="372">
        <v>0</v>
      </c>
      <c r="N13" s="372">
        <v>0</v>
      </c>
      <c r="P13" s="319"/>
      <c r="Q13" s="319"/>
    </row>
    <row r="14" spans="1:20" ht="15.8" customHeight="1" x14ac:dyDescent="0.2">
      <c r="D14" s="337" t="s">
        <v>306</v>
      </c>
      <c r="F14" s="23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372">
        <v>0</v>
      </c>
      <c r="M14" s="372">
        <v>0</v>
      </c>
      <c r="N14" s="372">
        <v>0</v>
      </c>
      <c r="P14" s="319"/>
      <c r="Q14" s="319"/>
    </row>
    <row r="15" spans="1:20" ht="15.8" customHeight="1" x14ac:dyDescent="0.2">
      <c r="D15" s="337" t="s">
        <v>610</v>
      </c>
      <c r="F15" s="23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372">
        <v>0</v>
      </c>
      <c r="M15" s="372">
        <v>0</v>
      </c>
      <c r="N15" s="372">
        <v>0</v>
      </c>
      <c r="P15" s="319"/>
      <c r="Q15" s="319"/>
    </row>
    <row r="16" spans="1:20" ht="15.8" customHeight="1" x14ac:dyDescent="0.2">
      <c r="D16" s="337" t="s">
        <v>611</v>
      </c>
      <c r="F16" s="23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372">
        <v>0</v>
      </c>
      <c r="M16" s="372">
        <v>0</v>
      </c>
      <c r="N16" s="372">
        <v>0</v>
      </c>
      <c r="P16" s="319"/>
      <c r="Q16" s="319"/>
    </row>
    <row r="17" spans="3:17" ht="15.8" customHeight="1" x14ac:dyDescent="0.2">
      <c r="C17" s="653" t="s">
        <v>203</v>
      </c>
      <c r="D17" s="653"/>
      <c r="F17" s="234">
        <v>5146</v>
      </c>
      <c r="G17" s="24">
        <v>4608</v>
      </c>
      <c r="H17" s="24">
        <v>538</v>
      </c>
      <c r="I17" s="319">
        <v>5066</v>
      </c>
      <c r="J17" s="319">
        <v>4632</v>
      </c>
      <c r="K17" s="319">
        <v>434</v>
      </c>
      <c r="L17" s="368">
        <v>5044</v>
      </c>
      <c r="M17" s="368">
        <v>4589</v>
      </c>
      <c r="N17" s="368">
        <v>455</v>
      </c>
      <c r="P17" s="319"/>
      <c r="Q17" s="319"/>
    </row>
    <row r="18" spans="3:17" ht="15.8" customHeight="1" x14ac:dyDescent="0.2">
      <c r="C18" s="653" t="s">
        <v>706</v>
      </c>
      <c r="D18" s="653"/>
      <c r="F18" s="323">
        <v>2451</v>
      </c>
      <c r="G18" s="319">
        <v>1921</v>
      </c>
      <c r="H18" s="319">
        <v>530</v>
      </c>
      <c r="I18" s="319">
        <v>2441</v>
      </c>
      <c r="J18" s="319">
        <v>2009</v>
      </c>
      <c r="K18" s="319">
        <v>432</v>
      </c>
      <c r="L18" s="368">
        <v>2247</v>
      </c>
      <c r="M18" s="368">
        <v>1870</v>
      </c>
      <c r="N18" s="368">
        <v>377</v>
      </c>
      <c r="P18" s="319"/>
      <c r="Q18" s="319"/>
    </row>
    <row r="19" spans="3:17" ht="15.8" customHeight="1" x14ac:dyDescent="0.2">
      <c r="C19" s="653" t="s">
        <v>707</v>
      </c>
      <c r="D19" s="653"/>
      <c r="F19" s="234">
        <v>2149</v>
      </c>
      <c r="G19" s="24">
        <v>1884</v>
      </c>
      <c r="H19" s="24">
        <v>265</v>
      </c>
      <c r="I19" s="319">
        <v>2045</v>
      </c>
      <c r="J19" s="319">
        <v>1791</v>
      </c>
      <c r="K19" s="319">
        <v>254</v>
      </c>
      <c r="L19" s="368">
        <v>1881</v>
      </c>
      <c r="M19" s="368">
        <v>1610</v>
      </c>
      <c r="N19" s="368">
        <v>271</v>
      </c>
      <c r="P19" s="319"/>
      <c r="Q19" s="319"/>
    </row>
    <row r="20" spans="3:17" ht="15.8" customHeight="1" x14ac:dyDescent="0.2">
      <c r="D20" s="337" t="s">
        <v>614</v>
      </c>
      <c r="F20" s="23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372">
        <v>0</v>
      </c>
      <c r="M20" s="372">
        <v>0</v>
      </c>
      <c r="N20" s="372">
        <v>0</v>
      </c>
      <c r="P20" s="319"/>
      <c r="Q20" s="319"/>
    </row>
    <row r="21" spans="3:17" ht="15.8" customHeight="1" x14ac:dyDescent="0.2">
      <c r="C21" s="653" t="s">
        <v>338</v>
      </c>
      <c r="D21" s="653"/>
      <c r="F21" s="234">
        <v>2090</v>
      </c>
      <c r="G21" s="24">
        <v>1741</v>
      </c>
      <c r="H21" s="24">
        <v>349</v>
      </c>
      <c r="I21" s="319">
        <v>2007</v>
      </c>
      <c r="J21" s="319">
        <v>1754</v>
      </c>
      <c r="K21" s="319">
        <v>253</v>
      </c>
      <c r="L21" s="368">
        <v>1840</v>
      </c>
      <c r="M21" s="368">
        <v>1643</v>
      </c>
      <c r="N21" s="368">
        <v>197</v>
      </c>
      <c r="P21" s="319"/>
      <c r="Q21" s="319"/>
    </row>
    <row r="22" spans="3:17" ht="15.8" customHeight="1" x14ac:dyDescent="0.2">
      <c r="D22" s="337" t="s">
        <v>612</v>
      </c>
      <c r="F22" s="23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372">
        <v>0</v>
      </c>
      <c r="M22" s="372">
        <v>0</v>
      </c>
      <c r="N22" s="372">
        <v>0</v>
      </c>
      <c r="P22" s="319"/>
      <c r="Q22" s="319"/>
    </row>
    <row r="23" spans="3:17" ht="15.8" customHeight="1" x14ac:dyDescent="0.2">
      <c r="D23" s="337" t="s">
        <v>613</v>
      </c>
      <c r="F23" s="23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372">
        <v>0</v>
      </c>
      <c r="M23" s="372">
        <v>0</v>
      </c>
      <c r="N23" s="372">
        <v>0</v>
      </c>
      <c r="P23" s="319"/>
      <c r="Q23" s="319"/>
    </row>
    <row r="24" spans="3:17" ht="15.8" customHeight="1" x14ac:dyDescent="0.2">
      <c r="C24" s="653" t="s">
        <v>337</v>
      </c>
      <c r="D24" s="653"/>
      <c r="F24" s="323">
        <v>1299</v>
      </c>
      <c r="G24" s="319">
        <v>1014</v>
      </c>
      <c r="H24" s="319">
        <v>285</v>
      </c>
      <c r="I24" s="319">
        <v>1370</v>
      </c>
      <c r="J24" s="319">
        <v>1169</v>
      </c>
      <c r="K24" s="319">
        <v>201</v>
      </c>
      <c r="L24" s="368">
        <v>1237</v>
      </c>
      <c r="M24" s="368">
        <v>1090</v>
      </c>
      <c r="N24" s="368">
        <v>147</v>
      </c>
      <c r="P24" s="319"/>
      <c r="Q24" s="319"/>
    </row>
    <row r="25" spans="3:17" ht="15.8" customHeight="1" x14ac:dyDescent="0.2">
      <c r="C25" s="653" t="s">
        <v>704</v>
      </c>
      <c r="D25" s="653"/>
      <c r="F25" s="323">
        <v>443</v>
      </c>
      <c r="G25" s="319">
        <v>353</v>
      </c>
      <c r="H25" s="319">
        <v>90</v>
      </c>
      <c r="I25" s="319">
        <v>443</v>
      </c>
      <c r="J25" s="319">
        <v>367</v>
      </c>
      <c r="K25" s="319">
        <v>76</v>
      </c>
      <c r="L25" s="368">
        <v>410</v>
      </c>
      <c r="M25" s="368">
        <v>348</v>
      </c>
      <c r="N25" s="368">
        <v>62</v>
      </c>
      <c r="P25" s="319"/>
      <c r="Q25" s="319"/>
    </row>
    <row r="26" spans="3:17" ht="15.8" customHeight="1" x14ac:dyDescent="0.2">
      <c r="C26" s="653" t="s">
        <v>712</v>
      </c>
      <c r="D26" s="653"/>
      <c r="F26" s="323">
        <v>326</v>
      </c>
      <c r="G26" s="319">
        <v>267</v>
      </c>
      <c r="H26" s="319">
        <v>59</v>
      </c>
      <c r="I26" s="319">
        <v>387</v>
      </c>
      <c r="J26" s="319">
        <v>333</v>
      </c>
      <c r="K26" s="319">
        <v>54</v>
      </c>
      <c r="L26" s="368">
        <v>357</v>
      </c>
      <c r="M26" s="368">
        <v>295</v>
      </c>
      <c r="N26" s="368">
        <v>62</v>
      </c>
      <c r="P26" s="319"/>
      <c r="Q26" s="319"/>
    </row>
    <row r="27" spans="3:17" ht="15.8" customHeight="1" x14ac:dyDescent="0.2">
      <c r="C27" s="653" t="s">
        <v>703</v>
      </c>
      <c r="D27" s="653"/>
      <c r="F27" s="323">
        <v>300</v>
      </c>
      <c r="G27" s="319">
        <v>222</v>
      </c>
      <c r="H27" s="319">
        <v>78</v>
      </c>
      <c r="I27" s="319">
        <v>282</v>
      </c>
      <c r="J27" s="319">
        <v>219</v>
      </c>
      <c r="K27" s="319">
        <v>63</v>
      </c>
      <c r="L27" s="368">
        <v>253</v>
      </c>
      <c r="M27" s="368">
        <v>207</v>
      </c>
      <c r="N27" s="368">
        <v>46</v>
      </c>
      <c r="P27" s="319"/>
      <c r="Q27" s="319"/>
    </row>
    <row r="28" spans="3:17" ht="15.8" customHeight="1" x14ac:dyDescent="0.2">
      <c r="C28" s="653" t="s">
        <v>705</v>
      </c>
      <c r="D28" s="653"/>
      <c r="F28" s="234">
        <v>0</v>
      </c>
      <c r="G28" s="24">
        <v>0</v>
      </c>
      <c r="H28" s="24">
        <v>0</v>
      </c>
      <c r="I28" s="24">
        <v>394</v>
      </c>
      <c r="J28" s="24">
        <v>280</v>
      </c>
      <c r="K28" s="24">
        <v>114</v>
      </c>
      <c r="L28" s="368">
        <v>346</v>
      </c>
      <c r="M28" s="368">
        <v>277</v>
      </c>
      <c r="N28" s="368">
        <v>69</v>
      </c>
      <c r="P28" s="319"/>
      <c r="Q28" s="319"/>
    </row>
    <row r="29" spans="3:17" ht="15.8" customHeight="1" x14ac:dyDescent="0.2">
      <c r="C29" s="337"/>
      <c r="D29" s="337" t="s">
        <v>1062</v>
      </c>
      <c r="F29" s="323">
        <v>223</v>
      </c>
      <c r="G29" s="319">
        <v>158</v>
      </c>
      <c r="H29" s="319">
        <v>65</v>
      </c>
      <c r="I29" s="24">
        <v>0</v>
      </c>
      <c r="J29" s="24">
        <v>0</v>
      </c>
      <c r="K29" s="24">
        <v>0</v>
      </c>
      <c r="L29" s="372">
        <v>0</v>
      </c>
      <c r="M29" s="372">
        <v>0</v>
      </c>
      <c r="N29" s="372">
        <v>0</v>
      </c>
      <c r="P29" s="319"/>
      <c r="Q29" s="319"/>
    </row>
    <row r="30" spans="3:17" ht="15.8" customHeight="1" x14ac:dyDescent="0.2">
      <c r="D30" s="337" t="s">
        <v>1051</v>
      </c>
      <c r="F30" s="323">
        <v>78</v>
      </c>
      <c r="G30" s="319">
        <v>54</v>
      </c>
      <c r="H30" s="319">
        <v>24</v>
      </c>
      <c r="I30" s="24">
        <v>0</v>
      </c>
      <c r="J30" s="24">
        <v>0</v>
      </c>
      <c r="K30" s="24">
        <v>0</v>
      </c>
      <c r="L30" s="372">
        <v>0</v>
      </c>
      <c r="M30" s="372">
        <v>0</v>
      </c>
      <c r="N30" s="372">
        <v>0</v>
      </c>
      <c r="P30" s="319"/>
      <c r="Q30" s="319"/>
    </row>
    <row r="31" spans="3:17" ht="15.8" customHeight="1" x14ac:dyDescent="0.2">
      <c r="C31" s="653" t="s">
        <v>702</v>
      </c>
      <c r="D31" s="653"/>
      <c r="F31" s="323">
        <v>212</v>
      </c>
      <c r="G31" s="319">
        <v>163</v>
      </c>
      <c r="H31" s="319">
        <v>49</v>
      </c>
      <c r="I31" s="319">
        <v>226</v>
      </c>
      <c r="J31" s="319">
        <v>186</v>
      </c>
      <c r="K31" s="319">
        <v>40</v>
      </c>
      <c r="L31" s="368">
        <v>260</v>
      </c>
      <c r="M31" s="368">
        <v>212</v>
      </c>
      <c r="N31" s="368">
        <v>48</v>
      </c>
      <c r="P31" s="319"/>
      <c r="Q31" s="319"/>
    </row>
    <row r="32" spans="3:17" ht="15.8" customHeight="1" x14ac:dyDescent="0.2">
      <c r="C32" s="653" t="s">
        <v>13</v>
      </c>
      <c r="D32" s="653"/>
      <c r="F32" s="323">
        <v>194</v>
      </c>
      <c r="G32" s="319">
        <v>117</v>
      </c>
      <c r="H32" s="319">
        <v>77</v>
      </c>
      <c r="I32" s="319">
        <v>192</v>
      </c>
      <c r="J32" s="319">
        <v>120</v>
      </c>
      <c r="K32" s="319">
        <v>72</v>
      </c>
      <c r="L32" s="368">
        <v>150</v>
      </c>
      <c r="M32" s="368">
        <v>98</v>
      </c>
      <c r="N32" s="368">
        <v>52</v>
      </c>
      <c r="P32" s="319"/>
      <c r="Q32" s="319"/>
    </row>
    <row r="33" spans="1:21" ht="15.8" customHeight="1" x14ac:dyDescent="0.2">
      <c r="C33" s="653" t="s">
        <v>709</v>
      </c>
      <c r="D33" s="653"/>
      <c r="F33" s="234">
        <v>155</v>
      </c>
      <c r="G33" s="24">
        <v>121</v>
      </c>
      <c r="H33" s="24">
        <v>34</v>
      </c>
      <c r="I33" s="319">
        <v>161</v>
      </c>
      <c r="J33" s="319">
        <v>138</v>
      </c>
      <c r="K33" s="319">
        <v>23</v>
      </c>
      <c r="L33" s="368">
        <v>158</v>
      </c>
      <c r="M33" s="368">
        <v>131</v>
      </c>
      <c r="N33" s="368">
        <v>27</v>
      </c>
      <c r="P33" s="319"/>
      <c r="Q33" s="319"/>
    </row>
    <row r="34" spans="1:21" ht="15.8" customHeight="1" x14ac:dyDescent="0.2">
      <c r="C34" s="653" t="s">
        <v>212</v>
      </c>
      <c r="D34" s="653"/>
      <c r="F34" s="323">
        <v>129</v>
      </c>
      <c r="G34" s="319">
        <v>62</v>
      </c>
      <c r="H34" s="319">
        <v>67</v>
      </c>
      <c r="I34" s="319">
        <v>100</v>
      </c>
      <c r="J34" s="319">
        <v>65</v>
      </c>
      <c r="K34" s="319">
        <v>35</v>
      </c>
      <c r="L34" s="368">
        <v>81</v>
      </c>
      <c r="M34" s="368">
        <v>57</v>
      </c>
      <c r="N34" s="368">
        <v>24</v>
      </c>
      <c r="P34" s="319"/>
      <c r="Q34" s="319"/>
    </row>
    <row r="35" spans="1:21" ht="15.8" customHeight="1" x14ac:dyDescent="0.2">
      <c r="C35" s="653" t="s">
        <v>710</v>
      </c>
      <c r="D35" s="653"/>
      <c r="F35" s="323">
        <v>125</v>
      </c>
      <c r="G35" s="319">
        <v>92</v>
      </c>
      <c r="H35" s="319">
        <v>33</v>
      </c>
      <c r="I35" s="24">
        <v>100</v>
      </c>
      <c r="J35" s="24">
        <v>77</v>
      </c>
      <c r="K35" s="319">
        <v>23</v>
      </c>
      <c r="L35" s="372">
        <v>76</v>
      </c>
      <c r="M35" s="372">
        <v>69</v>
      </c>
      <c r="N35" s="368">
        <v>7</v>
      </c>
      <c r="P35" s="319"/>
      <c r="Q35" s="319"/>
    </row>
    <row r="36" spans="1:21" ht="15.8" customHeight="1" x14ac:dyDescent="0.2">
      <c r="C36" s="653" t="s">
        <v>339</v>
      </c>
      <c r="D36" s="653"/>
      <c r="F36" s="323">
        <v>112</v>
      </c>
      <c r="G36" s="319">
        <v>63</v>
      </c>
      <c r="H36" s="319">
        <v>49</v>
      </c>
      <c r="I36" s="319">
        <v>63</v>
      </c>
      <c r="J36" s="319">
        <v>38</v>
      </c>
      <c r="K36" s="319">
        <v>25</v>
      </c>
      <c r="L36" s="368">
        <v>65</v>
      </c>
      <c r="M36" s="368">
        <v>38</v>
      </c>
      <c r="N36" s="368">
        <v>27</v>
      </c>
      <c r="P36" s="319"/>
      <c r="Q36" s="319"/>
    </row>
    <row r="37" spans="1:21" ht="15.8" customHeight="1" x14ac:dyDescent="0.2">
      <c r="C37" s="653" t="s">
        <v>708</v>
      </c>
      <c r="D37" s="653"/>
      <c r="F37" s="323">
        <v>110</v>
      </c>
      <c r="G37" s="319">
        <v>90</v>
      </c>
      <c r="H37" s="319">
        <v>20</v>
      </c>
      <c r="I37" s="319">
        <v>114</v>
      </c>
      <c r="J37" s="319">
        <v>103</v>
      </c>
      <c r="K37" s="319">
        <v>11</v>
      </c>
      <c r="L37" s="368">
        <v>123</v>
      </c>
      <c r="M37" s="368">
        <v>109</v>
      </c>
      <c r="N37" s="368">
        <v>14</v>
      </c>
      <c r="P37" s="319"/>
      <c r="Q37" s="319"/>
    </row>
    <row r="38" spans="1:21" ht="15.8" customHeight="1" x14ac:dyDescent="0.2">
      <c r="C38" s="653" t="s">
        <v>700</v>
      </c>
      <c r="D38" s="653"/>
      <c r="F38" s="323">
        <v>105</v>
      </c>
      <c r="G38" s="319">
        <v>80</v>
      </c>
      <c r="H38" s="319">
        <v>25</v>
      </c>
      <c r="I38" s="319">
        <v>109</v>
      </c>
      <c r="J38" s="319">
        <v>84</v>
      </c>
      <c r="K38" s="319">
        <v>25</v>
      </c>
      <c r="L38" s="368">
        <v>104</v>
      </c>
      <c r="M38" s="368">
        <v>78</v>
      </c>
      <c r="N38" s="368">
        <v>26</v>
      </c>
      <c r="P38" s="319"/>
      <c r="Q38" s="319"/>
    </row>
    <row r="39" spans="1:21" ht="15.8" customHeight="1" x14ac:dyDescent="0.2">
      <c r="C39" s="653" t="s">
        <v>698</v>
      </c>
      <c r="D39" s="653"/>
      <c r="F39" s="323">
        <v>1033</v>
      </c>
      <c r="G39" s="319">
        <v>635</v>
      </c>
      <c r="H39" s="319">
        <v>398</v>
      </c>
      <c r="I39" s="319">
        <v>855</v>
      </c>
      <c r="J39" s="319">
        <v>613</v>
      </c>
      <c r="K39" s="319">
        <v>242</v>
      </c>
      <c r="L39" s="368">
        <v>753</v>
      </c>
      <c r="M39" s="368">
        <v>577</v>
      </c>
      <c r="N39" s="368">
        <v>176</v>
      </c>
      <c r="P39" s="319"/>
      <c r="Q39" s="319"/>
    </row>
    <row r="40" spans="1:21" ht="17.45" customHeight="1" x14ac:dyDescent="0.2">
      <c r="B40" s="645" t="s">
        <v>770</v>
      </c>
      <c r="C40" s="645"/>
      <c r="D40" s="645"/>
      <c r="F40" s="323">
        <v>6313</v>
      </c>
      <c r="G40" s="319">
        <v>5412</v>
      </c>
      <c r="H40" s="319">
        <v>901</v>
      </c>
      <c r="I40" s="319">
        <v>7450</v>
      </c>
      <c r="J40" s="319">
        <v>6662</v>
      </c>
      <c r="K40" s="319">
        <v>788</v>
      </c>
      <c r="L40" s="368">
        <v>7216</v>
      </c>
      <c r="M40" s="368">
        <v>6572</v>
      </c>
      <c r="N40" s="368">
        <v>644</v>
      </c>
      <c r="P40" s="319"/>
      <c r="Q40" s="319"/>
    </row>
    <row r="41" spans="1:21" ht="15.8" customHeight="1" x14ac:dyDescent="0.2">
      <c r="C41" s="653" t="s">
        <v>716</v>
      </c>
      <c r="D41" s="653"/>
      <c r="F41" s="323">
        <v>5496</v>
      </c>
      <c r="G41" s="319">
        <v>4794</v>
      </c>
      <c r="H41" s="319">
        <v>702</v>
      </c>
      <c r="I41" s="319">
        <v>6316</v>
      </c>
      <c r="J41" s="319">
        <v>5743</v>
      </c>
      <c r="K41" s="319">
        <v>573</v>
      </c>
      <c r="L41" s="368">
        <v>6517</v>
      </c>
      <c r="M41" s="368">
        <v>5996</v>
      </c>
      <c r="N41" s="368">
        <v>521</v>
      </c>
      <c r="P41" s="319"/>
      <c r="Q41" s="319"/>
      <c r="R41" s="319"/>
      <c r="S41" s="319"/>
      <c r="T41" s="319"/>
    </row>
    <row r="42" spans="1:21" ht="15.8" customHeight="1" x14ac:dyDescent="0.2">
      <c r="D42" s="337" t="s">
        <v>718</v>
      </c>
      <c r="F42" s="234">
        <v>2838</v>
      </c>
      <c r="G42" s="24">
        <v>2709</v>
      </c>
      <c r="H42" s="24">
        <v>129</v>
      </c>
      <c r="I42" s="319">
        <v>3109</v>
      </c>
      <c r="J42" s="319">
        <v>3026</v>
      </c>
      <c r="K42" s="319">
        <v>83</v>
      </c>
      <c r="L42" s="368">
        <v>3261</v>
      </c>
      <c r="M42" s="368">
        <v>3159</v>
      </c>
      <c r="N42" s="368">
        <v>102</v>
      </c>
      <c r="P42" s="319"/>
      <c r="Q42" s="319"/>
      <c r="S42" s="319"/>
      <c r="T42" s="319"/>
      <c r="U42" s="319"/>
    </row>
    <row r="43" spans="1:21" ht="15.8" customHeight="1" x14ac:dyDescent="0.2">
      <c r="D43" s="337" t="s">
        <v>1080</v>
      </c>
      <c r="F43" s="23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372">
        <v>0</v>
      </c>
      <c r="M43" s="372">
        <v>0</v>
      </c>
      <c r="N43" s="372">
        <v>0</v>
      </c>
      <c r="O43" s="319"/>
      <c r="P43" s="319"/>
      <c r="Q43" s="319"/>
    </row>
    <row r="44" spans="1:21" ht="15.8" customHeight="1" x14ac:dyDescent="0.2">
      <c r="D44" s="337" t="s">
        <v>616</v>
      </c>
      <c r="F44" s="23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372">
        <v>0</v>
      </c>
      <c r="M44" s="372">
        <v>0</v>
      </c>
      <c r="N44" s="372">
        <v>0</v>
      </c>
      <c r="P44" s="319"/>
      <c r="Q44" s="319"/>
    </row>
    <row r="45" spans="1:21" ht="15.8" customHeight="1" x14ac:dyDescent="0.2">
      <c r="D45" s="337" t="s">
        <v>717</v>
      </c>
      <c r="F45" s="234">
        <v>2220</v>
      </c>
      <c r="G45" s="24">
        <v>1813</v>
      </c>
      <c r="H45" s="24">
        <v>407</v>
      </c>
      <c r="I45" s="319">
        <v>2758</v>
      </c>
      <c r="J45" s="319">
        <v>2399</v>
      </c>
      <c r="K45" s="319">
        <v>359</v>
      </c>
      <c r="L45" s="368">
        <v>2769</v>
      </c>
      <c r="M45" s="368">
        <v>2466</v>
      </c>
      <c r="N45" s="368">
        <v>303</v>
      </c>
      <c r="P45" s="319"/>
      <c r="Q45" s="319"/>
    </row>
    <row r="46" spans="1:21" ht="15.8" customHeight="1" x14ac:dyDescent="0.2">
      <c r="D46" s="337" t="s">
        <v>14</v>
      </c>
      <c r="F46" s="323">
        <v>181</v>
      </c>
      <c r="G46" s="319">
        <v>107</v>
      </c>
      <c r="H46" s="319">
        <v>74</v>
      </c>
      <c r="I46" s="319">
        <v>174</v>
      </c>
      <c r="J46" s="319">
        <v>126</v>
      </c>
      <c r="K46" s="319">
        <v>48</v>
      </c>
      <c r="L46" s="368">
        <v>167</v>
      </c>
      <c r="M46" s="368">
        <v>126</v>
      </c>
      <c r="N46" s="368">
        <v>41</v>
      </c>
      <c r="P46" s="319"/>
      <c r="Q46" s="319"/>
    </row>
    <row r="47" spans="1:21" ht="15.8" customHeight="1" x14ac:dyDescent="0.2">
      <c r="D47" s="336" t="s">
        <v>698</v>
      </c>
      <c r="F47" s="323">
        <v>257</v>
      </c>
      <c r="G47" s="319">
        <v>165</v>
      </c>
      <c r="H47" s="319">
        <v>92</v>
      </c>
      <c r="I47" s="319">
        <v>275</v>
      </c>
      <c r="J47" s="319">
        <v>192</v>
      </c>
      <c r="K47" s="319">
        <v>83</v>
      </c>
      <c r="L47" s="368">
        <v>320</v>
      </c>
      <c r="M47" s="368">
        <v>245</v>
      </c>
      <c r="N47" s="368">
        <v>75</v>
      </c>
      <c r="P47" s="319"/>
      <c r="Q47" s="319"/>
    </row>
    <row r="48" spans="1:21" ht="16.5" customHeight="1" x14ac:dyDescent="0.2">
      <c r="A48" s="211"/>
      <c r="B48" s="211"/>
      <c r="C48" s="661" t="s">
        <v>719</v>
      </c>
      <c r="D48" s="661"/>
      <c r="E48" s="211"/>
      <c r="F48" s="324">
        <v>817</v>
      </c>
      <c r="G48" s="321">
        <v>618</v>
      </c>
      <c r="H48" s="321">
        <v>199</v>
      </c>
      <c r="I48" s="321">
        <v>1134</v>
      </c>
      <c r="J48" s="321">
        <v>919</v>
      </c>
      <c r="K48" s="321">
        <v>215</v>
      </c>
      <c r="L48" s="373">
        <v>699</v>
      </c>
      <c r="M48" s="373">
        <v>576</v>
      </c>
      <c r="N48" s="373">
        <v>123</v>
      </c>
      <c r="P48" s="319"/>
      <c r="Q48" s="319"/>
    </row>
    <row r="49" spans="1:1" ht="18" customHeight="1" x14ac:dyDescent="0.2">
      <c r="A49" s="336" t="s">
        <v>263</v>
      </c>
    </row>
    <row r="50" spans="1:1" ht="13.75" customHeight="1" x14ac:dyDescent="0.2">
      <c r="A50" s="336" t="s">
        <v>1219</v>
      </c>
    </row>
    <row r="51" spans="1:1" ht="18" customHeight="1" x14ac:dyDescent="0.2"/>
    <row r="52" spans="1:1" ht="18" customHeight="1" x14ac:dyDescent="0.2"/>
  </sheetData>
  <mergeCells count="33">
    <mergeCell ref="A1:N1"/>
    <mergeCell ref="A2:N2"/>
    <mergeCell ref="A3:N3"/>
    <mergeCell ref="F5:H5"/>
    <mergeCell ref="I5:K5"/>
    <mergeCell ref="A5:E6"/>
    <mergeCell ref="L5:N5"/>
    <mergeCell ref="B10:D10"/>
    <mergeCell ref="C24:D24"/>
    <mergeCell ref="B7:D7"/>
    <mergeCell ref="B8:D8"/>
    <mergeCell ref="B9:D9"/>
    <mergeCell ref="C11:D11"/>
    <mergeCell ref="C21:D21"/>
    <mergeCell ref="C17:D17"/>
    <mergeCell ref="C18:D18"/>
    <mergeCell ref="C19:D19"/>
    <mergeCell ref="C41:D41"/>
    <mergeCell ref="C35:D35"/>
    <mergeCell ref="C37:D37"/>
    <mergeCell ref="C48:D48"/>
    <mergeCell ref="C39:D39"/>
    <mergeCell ref="B40:D40"/>
    <mergeCell ref="C38:D38"/>
    <mergeCell ref="C36:D36"/>
    <mergeCell ref="C25:D25"/>
    <mergeCell ref="C28:D28"/>
    <mergeCell ref="C34:D34"/>
    <mergeCell ref="C33:D33"/>
    <mergeCell ref="C31:D31"/>
    <mergeCell ref="C26:D26"/>
    <mergeCell ref="C32:D32"/>
    <mergeCell ref="C27:D27"/>
  </mergeCells>
  <phoneticPr fontId="3"/>
  <pageMargins left="0.78740157480314965" right="0.78740157480314965" top="0.86614173228346458" bottom="0.6692913385826772" header="0.51181102362204722" footer="0.51181102362204722"/>
  <pageSetup paperSize="9" scale="9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9"/>
  <sheetViews>
    <sheetView zoomScaleNormal="100" workbookViewId="0">
      <selection sqref="A1:L1"/>
    </sheetView>
  </sheetViews>
  <sheetFormatPr defaultColWidth="9" defaultRowHeight="12.2" x14ac:dyDescent="0.2"/>
  <cols>
    <col min="1" max="1" width="0.5" style="316" customWidth="1"/>
    <col min="2" max="2" width="1.8984375" style="316" customWidth="1"/>
    <col min="3" max="3" width="16.19921875" style="316" customWidth="1"/>
    <col min="4" max="4" width="0.5" style="316" customWidth="1"/>
    <col min="5" max="12" width="8.5" style="316" customWidth="1"/>
    <col min="13" max="13" width="13.09765625" style="316" bestFit="1" customWidth="1"/>
    <col min="14" max="16384" width="9" style="316"/>
  </cols>
  <sheetData>
    <row r="1" spans="1:18" ht="18.7" customHeight="1" x14ac:dyDescent="0.2">
      <c r="A1" s="655" t="s">
        <v>1199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</row>
    <row r="2" spans="1:18" ht="11.25" customHeight="1" x14ac:dyDescent="0.2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8" ht="18.7" customHeight="1" x14ac:dyDescent="0.2">
      <c r="L3" s="205" t="s">
        <v>1132</v>
      </c>
    </row>
    <row r="4" spans="1:18" ht="20.25" customHeight="1" x14ac:dyDescent="0.2">
      <c r="A4" s="491" t="s">
        <v>54</v>
      </c>
      <c r="B4" s="493"/>
      <c r="C4" s="493"/>
      <c r="D4" s="493"/>
      <c r="E4" s="493" t="s">
        <v>129</v>
      </c>
      <c r="F4" s="493"/>
      <c r="G4" s="493"/>
      <c r="H4" s="493"/>
      <c r="I4" s="493"/>
      <c r="J4" s="493" t="s">
        <v>130</v>
      </c>
      <c r="K4" s="493"/>
      <c r="L4" s="494"/>
    </row>
    <row r="5" spans="1:18" ht="20.25" customHeight="1" x14ac:dyDescent="0.2">
      <c r="A5" s="492"/>
      <c r="B5" s="626"/>
      <c r="C5" s="626"/>
      <c r="D5" s="626"/>
      <c r="E5" s="626" t="s">
        <v>865</v>
      </c>
      <c r="F5" s="626" t="s">
        <v>1200</v>
      </c>
      <c r="G5" s="626"/>
      <c r="H5" s="626" t="s">
        <v>1201</v>
      </c>
      <c r="I5" s="626"/>
      <c r="J5" s="626" t="s">
        <v>865</v>
      </c>
      <c r="K5" s="626" t="s">
        <v>131</v>
      </c>
      <c r="L5" s="495"/>
    </row>
    <row r="6" spans="1:18" ht="40.75" customHeight="1" x14ac:dyDescent="0.2">
      <c r="A6" s="492"/>
      <c r="B6" s="626"/>
      <c r="C6" s="626"/>
      <c r="D6" s="626"/>
      <c r="E6" s="626"/>
      <c r="F6" s="207" t="s">
        <v>729</v>
      </c>
      <c r="G6" s="207" t="s">
        <v>730</v>
      </c>
      <c r="H6" s="207" t="s">
        <v>731</v>
      </c>
      <c r="I6" s="207" t="s">
        <v>732</v>
      </c>
      <c r="J6" s="626"/>
      <c r="K6" s="207" t="s">
        <v>733</v>
      </c>
      <c r="L6" s="326" t="s">
        <v>734</v>
      </c>
    </row>
    <row r="7" spans="1:18" ht="30.05" customHeight="1" x14ac:dyDescent="0.2">
      <c r="B7" s="634" t="s">
        <v>976</v>
      </c>
      <c r="C7" s="634"/>
      <c r="D7" s="278"/>
      <c r="E7" s="367">
        <v>188007</v>
      </c>
      <c r="F7" s="368">
        <v>20105</v>
      </c>
      <c r="G7" s="368">
        <v>119285</v>
      </c>
      <c r="H7" s="368">
        <v>33037</v>
      </c>
      <c r="I7" s="368">
        <v>9431</v>
      </c>
      <c r="J7" s="368">
        <v>32448</v>
      </c>
      <c r="K7" s="368">
        <v>25876</v>
      </c>
      <c r="L7" s="368">
        <v>6572</v>
      </c>
      <c r="M7" s="319"/>
      <c r="N7" s="319"/>
      <c r="O7" s="319"/>
      <c r="P7" s="319"/>
      <c r="Q7" s="319"/>
      <c r="R7" s="319"/>
    </row>
    <row r="8" spans="1:18" ht="30.05" customHeight="1" x14ac:dyDescent="0.2">
      <c r="B8" s="327"/>
      <c r="C8" s="315" t="s">
        <v>867</v>
      </c>
      <c r="E8" s="323">
        <v>9578</v>
      </c>
      <c r="F8" s="319">
        <v>5921</v>
      </c>
      <c r="G8" s="319">
        <v>3237</v>
      </c>
      <c r="H8" s="319">
        <v>295</v>
      </c>
      <c r="I8" s="319">
        <v>82</v>
      </c>
      <c r="J8" s="319">
        <v>369</v>
      </c>
      <c r="K8" s="319">
        <v>298</v>
      </c>
      <c r="L8" s="319">
        <v>71</v>
      </c>
    </row>
    <row r="9" spans="1:18" ht="30.05" customHeight="1" x14ac:dyDescent="0.2">
      <c r="B9" s="327"/>
      <c r="C9" s="315" t="s">
        <v>557</v>
      </c>
      <c r="E9" s="323">
        <v>9560</v>
      </c>
      <c r="F9" s="319">
        <v>5918</v>
      </c>
      <c r="G9" s="319">
        <v>3228</v>
      </c>
      <c r="H9" s="319">
        <v>289</v>
      </c>
      <c r="I9" s="319">
        <v>82</v>
      </c>
      <c r="J9" s="319">
        <v>364</v>
      </c>
      <c r="K9" s="319">
        <v>294</v>
      </c>
      <c r="L9" s="319">
        <v>70</v>
      </c>
    </row>
    <row r="10" spans="1:18" ht="30.05" customHeight="1" x14ac:dyDescent="0.2">
      <c r="B10" s="327"/>
      <c r="C10" s="315" t="s">
        <v>596</v>
      </c>
      <c r="E10" s="323">
        <v>70</v>
      </c>
      <c r="F10" s="319">
        <v>31</v>
      </c>
      <c r="G10" s="319">
        <v>26</v>
      </c>
      <c r="H10" s="319">
        <v>9</v>
      </c>
      <c r="I10" s="319">
        <v>1</v>
      </c>
      <c r="J10" s="319">
        <v>2</v>
      </c>
      <c r="K10" s="319">
        <v>2</v>
      </c>
      <c r="L10" s="319">
        <v>0</v>
      </c>
    </row>
    <row r="11" spans="1:18" ht="30.05" customHeight="1" x14ac:dyDescent="0.2">
      <c r="B11" s="327"/>
      <c r="C11" s="87" t="s">
        <v>868</v>
      </c>
      <c r="E11" s="323">
        <v>38</v>
      </c>
      <c r="F11" s="319">
        <v>1</v>
      </c>
      <c r="G11" s="319">
        <v>29</v>
      </c>
      <c r="H11" s="319">
        <v>6</v>
      </c>
      <c r="I11" s="319">
        <v>2</v>
      </c>
      <c r="J11" s="319">
        <v>11</v>
      </c>
      <c r="K11" s="319">
        <v>8</v>
      </c>
      <c r="L11" s="319">
        <v>3</v>
      </c>
    </row>
    <row r="12" spans="1:18" ht="30.05" customHeight="1" x14ac:dyDescent="0.2">
      <c r="B12" s="327"/>
      <c r="C12" s="315" t="s">
        <v>56</v>
      </c>
      <c r="E12" s="323">
        <v>13192</v>
      </c>
      <c r="F12" s="319">
        <v>1939</v>
      </c>
      <c r="G12" s="319">
        <v>8549</v>
      </c>
      <c r="H12" s="319">
        <v>1798</v>
      </c>
      <c r="I12" s="319">
        <v>418</v>
      </c>
      <c r="J12" s="319">
        <v>2516</v>
      </c>
      <c r="K12" s="319">
        <v>2087</v>
      </c>
      <c r="L12" s="319">
        <v>429</v>
      </c>
    </row>
    <row r="13" spans="1:18" ht="30.05" customHeight="1" x14ac:dyDescent="0.2">
      <c r="B13" s="327"/>
      <c r="C13" s="315" t="s">
        <v>57</v>
      </c>
      <c r="E13" s="323">
        <v>51253</v>
      </c>
      <c r="F13" s="319">
        <v>2029</v>
      </c>
      <c r="G13" s="319">
        <v>28405</v>
      </c>
      <c r="H13" s="319">
        <v>14032</v>
      </c>
      <c r="I13" s="319">
        <v>5722</v>
      </c>
      <c r="J13" s="319">
        <v>8126</v>
      </c>
      <c r="K13" s="319">
        <v>5714</v>
      </c>
      <c r="L13" s="319">
        <v>2412</v>
      </c>
    </row>
    <row r="14" spans="1:18" ht="30.05" customHeight="1" x14ac:dyDescent="0.2">
      <c r="B14" s="327"/>
      <c r="C14" s="87" t="s">
        <v>872</v>
      </c>
      <c r="E14" s="323">
        <v>847</v>
      </c>
      <c r="F14" s="319">
        <v>29</v>
      </c>
      <c r="G14" s="319">
        <v>573</v>
      </c>
      <c r="H14" s="319">
        <v>216</v>
      </c>
      <c r="I14" s="319">
        <v>20</v>
      </c>
      <c r="J14" s="319">
        <v>336</v>
      </c>
      <c r="K14" s="319">
        <v>287</v>
      </c>
      <c r="L14" s="319">
        <v>49</v>
      </c>
    </row>
    <row r="15" spans="1:18" ht="30.05" customHeight="1" x14ac:dyDescent="0.2">
      <c r="B15" s="327"/>
      <c r="C15" s="315" t="s">
        <v>760</v>
      </c>
      <c r="E15" s="323">
        <v>1897</v>
      </c>
      <c r="F15" s="319">
        <v>296</v>
      </c>
      <c r="G15" s="319">
        <v>898</v>
      </c>
      <c r="H15" s="319">
        <v>571</v>
      </c>
      <c r="I15" s="319">
        <v>99</v>
      </c>
      <c r="J15" s="319">
        <v>399</v>
      </c>
      <c r="K15" s="319">
        <v>317</v>
      </c>
      <c r="L15" s="319">
        <v>82</v>
      </c>
    </row>
    <row r="16" spans="1:18" ht="30.05" customHeight="1" x14ac:dyDescent="0.2">
      <c r="B16" s="327"/>
      <c r="C16" s="315" t="s">
        <v>559</v>
      </c>
      <c r="E16" s="323">
        <v>8858</v>
      </c>
      <c r="F16" s="319">
        <v>272</v>
      </c>
      <c r="G16" s="319">
        <v>5734</v>
      </c>
      <c r="H16" s="319">
        <v>2147</v>
      </c>
      <c r="I16" s="319">
        <v>402</v>
      </c>
      <c r="J16" s="319">
        <v>2496</v>
      </c>
      <c r="K16" s="319">
        <v>2075</v>
      </c>
      <c r="L16" s="319">
        <v>421</v>
      </c>
    </row>
    <row r="17" spans="1:12" ht="30.05" customHeight="1" x14ac:dyDescent="0.2">
      <c r="B17" s="327"/>
      <c r="C17" s="315" t="s">
        <v>560</v>
      </c>
      <c r="E17" s="323">
        <v>27355</v>
      </c>
      <c r="F17" s="319">
        <v>2428</v>
      </c>
      <c r="G17" s="319">
        <v>20063</v>
      </c>
      <c r="H17" s="319">
        <v>3513</v>
      </c>
      <c r="I17" s="319">
        <v>702</v>
      </c>
      <c r="J17" s="319">
        <v>5047</v>
      </c>
      <c r="K17" s="319">
        <v>4117</v>
      </c>
      <c r="L17" s="319">
        <v>930</v>
      </c>
    </row>
    <row r="18" spans="1:12" ht="30.05" customHeight="1" x14ac:dyDescent="0.2">
      <c r="B18" s="327"/>
      <c r="C18" s="315" t="s">
        <v>869</v>
      </c>
      <c r="E18" s="323">
        <v>3373</v>
      </c>
      <c r="F18" s="319">
        <v>150</v>
      </c>
      <c r="G18" s="319">
        <v>2245</v>
      </c>
      <c r="H18" s="319">
        <v>828</v>
      </c>
      <c r="I18" s="319">
        <v>111</v>
      </c>
      <c r="J18" s="319">
        <v>1258</v>
      </c>
      <c r="K18" s="319">
        <v>1074</v>
      </c>
      <c r="L18" s="319">
        <v>184</v>
      </c>
    </row>
    <row r="19" spans="1:12" ht="30.05" customHeight="1" x14ac:dyDescent="0.2">
      <c r="B19" s="327"/>
      <c r="C19" s="87" t="s">
        <v>809</v>
      </c>
      <c r="E19" s="323">
        <v>2563</v>
      </c>
      <c r="F19" s="319">
        <v>683</v>
      </c>
      <c r="G19" s="319">
        <v>1477</v>
      </c>
      <c r="H19" s="319">
        <v>284</v>
      </c>
      <c r="I19" s="319">
        <v>51</v>
      </c>
      <c r="J19" s="319">
        <v>474</v>
      </c>
      <c r="K19" s="319">
        <v>391</v>
      </c>
      <c r="L19" s="319">
        <v>83</v>
      </c>
    </row>
    <row r="20" spans="1:12" ht="30.05" customHeight="1" x14ac:dyDescent="0.2">
      <c r="B20" s="327"/>
      <c r="C20" s="87" t="s">
        <v>870</v>
      </c>
      <c r="E20" s="323">
        <v>4922</v>
      </c>
      <c r="F20" s="319">
        <v>1067</v>
      </c>
      <c r="G20" s="319">
        <v>2783</v>
      </c>
      <c r="H20" s="319">
        <v>848</v>
      </c>
      <c r="I20" s="319">
        <v>159</v>
      </c>
      <c r="J20" s="319">
        <v>959</v>
      </c>
      <c r="K20" s="319">
        <v>809</v>
      </c>
      <c r="L20" s="319">
        <v>150</v>
      </c>
    </row>
    <row r="21" spans="1:12" ht="30.05" customHeight="1" x14ac:dyDescent="0.2">
      <c r="B21" s="327"/>
      <c r="C21" s="87" t="s">
        <v>871</v>
      </c>
      <c r="E21" s="323">
        <v>9660</v>
      </c>
      <c r="F21" s="319">
        <v>926</v>
      </c>
      <c r="G21" s="319">
        <v>7153</v>
      </c>
      <c r="H21" s="319">
        <v>1033</v>
      </c>
      <c r="I21" s="319">
        <v>253</v>
      </c>
      <c r="J21" s="319">
        <v>1150</v>
      </c>
      <c r="K21" s="319">
        <v>894</v>
      </c>
      <c r="L21" s="319">
        <v>256</v>
      </c>
    </row>
    <row r="22" spans="1:12" ht="30.05" customHeight="1" x14ac:dyDescent="0.2">
      <c r="B22" s="327"/>
      <c r="C22" s="87" t="s">
        <v>563</v>
      </c>
      <c r="E22" s="323">
        <v>6335</v>
      </c>
      <c r="F22" s="319">
        <v>1157</v>
      </c>
      <c r="G22" s="319">
        <v>4047</v>
      </c>
      <c r="H22" s="319">
        <v>802</v>
      </c>
      <c r="I22" s="319">
        <v>146</v>
      </c>
      <c r="J22" s="319">
        <v>923</v>
      </c>
      <c r="K22" s="319">
        <v>737</v>
      </c>
      <c r="L22" s="319">
        <v>186</v>
      </c>
    </row>
    <row r="23" spans="1:12" ht="30.05" customHeight="1" x14ac:dyDescent="0.2">
      <c r="B23" s="327"/>
      <c r="C23" s="315" t="s">
        <v>564</v>
      </c>
      <c r="E23" s="323">
        <v>7902</v>
      </c>
      <c r="F23" s="319">
        <v>489</v>
      </c>
      <c r="G23" s="319">
        <v>5863</v>
      </c>
      <c r="H23" s="319">
        <v>1263</v>
      </c>
      <c r="I23" s="319">
        <v>211</v>
      </c>
      <c r="J23" s="319">
        <v>1491</v>
      </c>
      <c r="K23" s="319">
        <v>1264</v>
      </c>
      <c r="L23" s="319">
        <v>227</v>
      </c>
    </row>
    <row r="24" spans="1:12" ht="30.05" customHeight="1" x14ac:dyDescent="0.2">
      <c r="B24" s="327"/>
      <c r="C24" s="315" t="s">
        <v>990</v>
      </c>
      <c r="E24" s="323">
        <v>20568</v>
      </c>
      <c r="F24" s="319">
        <v>841</v>
      </c>
      <c r="G24" s="319">
        <v>16398</v>
      </c>
      <c r="H24" s="319">
        <v>2487</v>
      </c>
      <c r="I24" s="319">
        <v>507</v>
      </c>
      <c r="J24" s="319">
        <v>3273</v>
      </c>
      <c r="K24" s="319">
        <v>2699</v>
      </c>
      <c r="L24" s="319">
        <v>574</v>
      </c>
    </row>
    <row r="25" spans="1:12" ht="30.05" customHeight="1" x14ac:dyDescent="0.2">
      <c r="B25" s="327"/>
      <c r="C25" s="315" t="s">
        <v>762</v>
      </c>
      <c r="E25" s="323">
        <v>1341</v>
      </c>
      <c r="F25" s="319">
        <v>8</v>
      </c>
      <c r="G25" s="319">
        <v>1045</v>
      </c>
      <c r="H25" s="319">
        <v>237</v>
      </c>
      <c r="I25" s="319">
        <v>36</v>
      </c>
      <c r="J25" s="319">
        <v>198</v>
      </c>
      <c r="K25" s="319">
        <v>184</v>
      </c>
      <c r="L25" s="319">
        <v>14</v>
      </c>
    </row>
    <row r="26" spans="1:12" ht="30.05" customHeight="1" x14ac:dyDescent="0.2">
      <c r="B26" s="327"/>
      <c r="C26" s="315" t="s">
        <v>874</v>
      </c>
      <c r="E26" s="323">
        <v>9524</v>
      </c>
      <c r="F26" s="319">
        <v>897</v>
      </c>
      <c r="G26" s="319">
        <v>6736</v>
      </c>
      <c r="H26" s="319">
        <v>1308</v>
      </c>
      <c r="I26" s="319">
        <v>273</v>
      </c>
      <c r="J26" s="319">
        <v>1837</v>
      </c>
      <c r="K26" s="319">
        <v>1504</v>
      </c>
      <c r="L26" s="319">
        <v>333</v>
      </c>
    </row>
    <row r="27" spans="1:12" ht="30.05" customHeight="1" x14ac:dyDescent="0.2">
      <c r="B27" s="327"/>
      <c r="C27" s="315" t="s">
        <v>873</v>
      </c>
      <c r="E27" s="323">
        <v>3594</v>
      </c>
      <c r="F27" s="319">
        <v>54</v>
      </c>
      <c r="G27" s="319">
        <v>2274</v>
      </c>
      <c r="H27" s="319">
        <v>1095</v>
      </c>
      <c r="I27" s="319">
        <v>150</v>
      </c>
      <c r="J27" s="319">
        <v>1267</v>
      </c>
      <c r="K27" s="319">
        <v>1139</v>
      </c>
      <c r="L27" s="319">
        <v>128</v>
      </c>
    </row>
    <row r="28" spans="1:12" ht="30.05" customHeight="1" x14ac:dyDescent="0.2">
      <c r="A28" s="211"/>
      <c r="B28" s="328"/>
      <c r="C28" s="212" t="s">
        <v>603</v>
      </c>
      <c r="D28" s="211"/>
      <c r="E28" s="324">
        <v>5137</v>
      </c>
      <c r="F28" s="321">
        <v>887</v>
      </c>
      <c r="G28" s="321">
        <v>1750</v>
      </c>
      <c r="H28" s="321">
        <v>265</v>
      </c>
      <c r="I28" s="321">
        <v>86</v>
      </c>
      <c r="J28" s="321">
        <v>316</v>
      </c>
      <c r="K28" s="321">
        <v>276</v>
      </c>
      <c r="L28" s="321">
        <v>40</v>
      </c>
    </row>
    <row r="29" spans="1:12" ht="18" customHeight="1" x14ac:dyDescent="0.2">
      <c r="A29" s="316" t="s">
        <v>110</v>
      </c>
    </row>
  </sheetData>
  <mergeCells count="10">
    <mergeCell ref="B7:C7"/>
    <mergeCell ref="A1:L1"/>
    <mergeCell ref="A4:D6"/>
    <mergeCell ref="E4:I4"/>
    <mergeCell ref="J4:L4"/>
    <mergeCell ref="E5:E6"/>
    <mergeCell ref="F5:G5"/>
    <mergeCell ref="H5:I5"/>
    <mergeCell ref="J5:J6"/>
    <mergeCell ref="K5:L5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3"/>
  <sheetViews>
    <sheetView zoomScaleNormal="100" workbookViewId="0">
      <selection sqref="A1:J1"/>
    </sheetView>
  </sheetViews>
  <sheetFormatPr defaultColWidth="9" defaultRowHeight="12.2" x14ac:dyDescent="0.2"/>
  <cols>
    <col min="1" max="1" width="0.5" style="303" customWidth="1"/>
    <col min="2" max="2" width="4.69921875" style="303" customWidth="1"/>
    <col min="3" max="3" width="1.69921875" style="303" customWidth="1"/>
    <col min="4" max="4" width="3.19921875" style="303" customWidth="1"/>
    <col min="5" max="5" width="27.59765625" style="303" customWidth="1"/>
    <col min="6" max="6" width="0.5" style="303" customWidth="1"/>
    <col min="7" max="10" width="11.59765625" style="303" customWidth="1"/>
    <col min="11" max="16384" width="9" style="303"/>
  </cols>
  <sheetData>
    <row r="1" spans="1:10" ht="18.850000000000001" x14ac:dyDescent="0.2">
      <c r="A1" s="666" t="s">
        <v>1202</v>
      </c>
      <c r="B1" s="666"/>
      <c r="C1" s="666"/>
      <c r="D1" s="666"/>
      <c r="E1" s="666"/>
      <c r="F1" s="666"/>
      <c r="G1" s="666"/>
      <c r="H1" s="666"/>
      <c r="I1" s="666"/>
      <c r="J1" s="666"/>
    </row>
    <row r="2" spans="1:10" ht="18.850000000000001" x14ac:dyDescent="0.2">
      <c r="A2" s="666" t="s">
        <v>1203</v>
      </c>
      <c r="B2" s="666"/>
      <c r="C2" s="666"/>
      <c r="D2" s="666"/>
      <c r="E2" s="666"/>
      <c r="F2" s="666"/>
      <c r="G2" s="666"/>
      <c r="H2" s="666"/>
      <c r="I2" s="666"/>
      <c r="J2" s="666"/>
    </row>
    <row r="3" spans="1:10" ht="18.7" customHeight="1" x14ac:dyDescent="0.2">
      <c r="J3" s="235" t="s">
        <v>1132</v>
      </c>
    </row>
    <row r="4" spans="1:10" ht="37.549999999999997" customHeight="1" x14ac:dyDescent="0.2">
      <c r="A4" s="515" t="s">
        <v>1204</v>
      </c>
      <c r="B4" s="516"/>
      <c r="C4" s="516"/>
      <c r="D4" s="516"/>
      <c r="E4" s="516"/>
      <c r="F4" s="516"/>
      <c r="G4" s="332" t="s">
        <v>386</v>
      </c>
      <c r="H4" s="332" t="s">
        <v>936</v>
      </c>
      <c r="I4" s="332" t="s">
        <v>986</v>
      </c>
      <c r="J4" s="333" t="s">
        <v>1205</v>
      </c>
    </row>
    <row r="5" spans="1:10" ht="30.05" customHeight="1" x14ac:dyDescent="0.2">
      <c r="A5" s="667" t="s">
        <v>1004</v>
      </c>
      <c r="B5" s="667"/>
      <c r="C5" s="667"/>
      <c r="D5" s="667"/>
      <c r="E5" s="667"/>
      <c r="F5" s="667"/>
      <c r="G5" s="374">
        <v>151163</v>
      </c>
      <c r="H5" s="375">
        <v>364748</v>
      </c>
      <c r="I5" s="375">
        <v>187769</v>
      </c>
      <c r="J5" s="376">
        <v>2.4129399999999999</v>
      </c>
    </row>
    <row r="6" spans="1:10" ht="30.05" customHeight="1" x14ac:dyDescent="0.2">
      <c r="B6" s="304" t="s">
        <v>198</v>
      </c>
      <c r="C6" s="664" t="s">
        <v>197</v>
      </c>
      <c r="D6" s="664"/>
      <c r="E6" s="664"/>
      <c r="G6" s="338">
        <v>2419</v>
      </c>
      <c r="H6" s="360">
        <v>6344</v>
      </c>
      <c r="I6" s="360">
        <v>4419</v>
      </c>
      <c r="J6" s="377">
        <v>2.6225700000000001</v>
      </c>
    </row>
    <row r="7" spans="1:10" ht="30.05" customHeight="1" x14ac:dyDescent="0.2">
      <c r="D7" s="664" t="s">
        <v>980</v>
      </c>
      <c r="E7" s="664"/>
      <c r="G7" s="338">
        <v>1647</v>
      </c>
      <c r="H7" s="360">
        <v>4766</v>
      </c>
      <c r="I7" s="360">
        <v>3465</v>
      </c>
      <c r="J7" s="377">
        <v>2.8937499999999998</v>
      </c>
    </row>
    <row r="8" spans="1:10" ht="30.05" customHeight="1" x14ac:dyDescent="0.2">
      <c r="D8" s="664" t="s">
        <v>981</v>
      </c>
      <c r="E8" s="664"/>
      <c r="G8" s="338">
        <v>772</v>
      </c>
      <c r="H8" s="360">
        <v>1578</v>
      </c>
      <c r="I8" s="360">
        <v>954</v>
      </c>
      <c r="J8" s="377">
        <v>2.0440399999999999</v>
      </c>
    </row>
    <row r="9" spans="1:10" ht="30.05" customHeight="1" x14ac:dyDescent="0.2">
      <c r="B9" s="304" t="s">
        <v>199</v>
      </c>
      <c r="C9" s="664" t="s">
        <v>209</v>
      </c>
      <c r="D9" s="664"/>
      <c r="E9" s="664"/>
      <c r="G9" s="338">
        <v>3670</v>
      </c>
      <c r="H9" s="360">
        <v>14775</v>
      </c>
      <c r="I9" s="360">
        <v>10693</v>
      </c>
      <c r="J9" s="377">
        <v>4.0258900000000004</v>
      </c>
    </row>
    <row r="10" spans="1:10" ht="30.05" customHeight="1" x14ac:dyDescent="0.2">
      <c r="D10" s="664" t="s">
        <v>987</v>
      </c>
      <c r="E10" s="664"/>
      <c r="G10" s="338">
        <v>1237</v>
      </c>
      <c r="H10" s="360">
        <v>5471</v>
      </c>
      <c r="I10" s="360">
        <v>4326</v>
      </c>
      <c r="J10" s="377">
        <v>4.4227999999999996</v>
      </c>
    </row>
    <row r="11" spans="1:10" ht="30.05" customHeight="1" x14ac:dyDescent="0.2">
      <c r="D11" s="664" t="s">
        <v>988</v>
      </c>
      <c r="E11" s="664"/>
      <c r="G11" s="338">
        <v>484</v>
      </c>
      <c r="H11" s="360">
        <v>1740</v>
      </c>
      <c r="I11" s="360">
        <v>1247</v>
      </c>
      <c r="J11" s="377">
        <v>3.59504</v>
      </c>
    </row>
    <row r="12" spans="1:10" ht="30.05" customHeight="1" x14ac:dyDescent="0.2">
      <c r="D12" s="664" t="s">
        <v>989</v>
      </c>
      <c r="E12" s="664"/>
      <c r="G12" s="338">
        <v>151</v>
      </c>
      <c r="H12" s="360">
        <v>597</v>
      </c>
      <c r="I12" s="360">
        <v>444</v>
      </c>
      <c r="J12" s="377">
        <v>3.95364</v>
      </c>
    </row>
    <row r="13" spans="1:10" ht="30.05" customHeight="1" x14ac:dyDescent="0.2">
      <c r="D13" s="664" t="s">
        <v>998</v>
      </c>
      <c r="E13" s="664"/>
      <c r="G13" s="338">
        <v>1798</v>
      </c>
      <c r="H13" s="360">
        <v>6967</v>
      </c>
      <c r="I13" s="360">
        <v>4676</v>
      </c>
      <c r="J13" s="377">
        <v>3.87486</v>
      </c>
    </row>
    <row r="14" spans="1:10" ht="30.05" customHeight="1" x14ac:dyDescent="0.2">
      <c r="B14" s="304" t="s">
        <v>200</v>
      </c>
      <c r="C14" s="664" t="s">
        <v>210</v>
      </c>
      <c r="D14" s="664"/>
      <c r="E14" s="664"/>
      <c r="G14" s="338">
        <v>98714</v>
      </c>
      <c r="H14" s="360">
        <v>265111</v>
      </c>
      <c r="I14" s="360">
        <v>166106</v>
      </c>
      <c r="J14" s="377">
        <v>2.6856499999999999</v>
      </c>
    </row>
    <row r="15" spans="1:10" ht="30.05" customHeight="1" x14ac:dyDescent="0.2">
      <c r="D15" s="664" t="s">
        <v>999</v>
      </c>
      <c r="E15" s="664"/>
      <c r="G15" s="338">
        <v>5633</v>
      </c>
      <c r="H15" s="360">
        <v>12547</v>
      </c>
      <c r="I15" s="360">
        <v>8233</v>
      </c>
      <c r="J15" s="377">
        <v>2.2274099999999999</v>
      </c>
    </row>
    <row r="16" spans="1:10" ht="30.05" customHeight="1" x14ac:dyDescent="0.2">
      <c r="D16" s="664" t="s">
        <v>1000</v>
      </c>
      <c r="E16" s="664"/>
      <c r="G16" s="338">
        <v>87301</v>
      </c>
      <c r="H16" s="360">
        <v>231937</v>
      </c>
      <c r="I16" s="360">
        <v>142877</v>
      </c>
      <c r="J16" s="377">
        <v>2.6567500000000002</v>
      </c>
    </row>
    <row r="17" spans="1:10" ht="14.95" customHeight="1" x14ac:dyDescent="0.2">
      <c r="D17" s="668" t="s">
        <v>1001</v>
      </c>
      <c r="E17" s="668"/>
      <c r="G17" s="669">
        <v>3571</v>
      </c>
      <c r="H17" s="662">
        <v>12641</v>
      </c>
      <c r="I17" s="662">
        <v>9375</v>
      </c>
      <c r="J17" s="665">
        <v>3.5398999999999998</v>
      </c>
    </row>
    <row r="18" spans="1:10" ht="14.95" customHeight="1" x14ac:dyDescent="0.2">
      <c r="E18" s="305" t="s">
        <v>1002</v>
      </c>
      <c r="G18" s="669"/>
      <c r="H18" s="662"/>
      <c r="I18" s="662"/>
      <c r="J18" s="665"/>
    </row>
    <row r="19" spans="1:10" ht="14.95" customHeight="1" x14ac:dyDescent="0.2">
      <c r="D19" s="668" t="s">
        <v>1001</v>
      </c>
      <c r="E19" s="668"/>
      <c r="G19" s="669">
        <v>2209</v>
      </c>
      <c r="H19" s="662">
        <v>7986</v>
      </c>
      <c r="I19" s="662">
        <v>5621</v>
      </c>
      <c r="J19" s="665">
        <v>3.6152099999999998</v>
      </c>
    </row>
    <row r="20" spans="1:10" ht="14.95" customHeight="1" x14ac:dyDescent="0.2">
      <c r="E20" s="305" t="s">
        <v>1003</v>
      </c>
      <c r="G20" s="669"/>
      <c r="H20" s="662"/>
      <c r="I20" s="662"/>
      <c r="J20" s="665"/>
    </row>
    <row r="21" spans="1:10" ht="30.05" customHeight="1" x14ac:dyDescent="0.2">
      <c r="B21" s="304" t="s">
        <v>201</v>
      </c>
      <c r="C21" s="664" t="s">
        <v>211</v>
      </c>
      <c r="D21" s="664"/>
      <c r="E21" s="664"/>
      <c r="G21" s="338">
        <v>42645</v>
      </c>
      <c r="H21" s="306">
        <v>68990</v>
      </c>
      <c r="I21" s="306">
        <v>73</v>
      </c>
      <c r="J21" s="307">
        <v>1.6177699999999999</v>
      </c>
    </row>
    <row r="22" spans="1:10" ht="30.05" customHeight="1" x14ac:dyDescent="0.2">
      <c r="A22" s="47"/>
      <c r="B22" s="308" t="s">
        <v>202</v>
      </c>
      <c r="C22" s="663" t="s">
        <v>214</v>
      </c>
      <c r="D22" s="663"/>
      <c r="E22" s="663"/>
      <c r="F22" s="47"/>
      <c r="G22" s="309">
        <v>3715</v>
      </c>
      <c r="H22" s="310">
        <v>9528</v>
      </c>
      <c r="I22" s="310">
        <v>6478</v>
      </c>
      <c r="J22" s="311">
        <v>2.56474</v>
      </c>
    </row>
    <row r="23" spans="1:10" ht="18" customHeight="1" x14ac:dyDescent="0.2">
      <c r="A23" s="303" t="s">
        <v>263</v>
      </c>
    </row>
  </sheetData>
  <mergeCells count="27">
    <mergeCell ref="J19:J20"/>
    <mergeCell ref="A1:J1"/>
    <mergeCell ref="A2:J2"/>
    <mergeCell ref="A4:F4"/>
    <mergeCell ref="A5:F5"/>
    <mergeCell ref="D19:E19"/>
    <mergeCell ref="G17:G18"/>
    <mergeCell ref="H17:H18"/>
    <mergeCell ref="I17:I18"/>
    <mergeCell ref="D13:E13"/>
    <mergeCell ref="D15:E15"/>
    <mergeCell ref="D16:E16"/>
    <mergeCell ref="D17:E17"/>
    <mergeCell ref="J17:J18"/>
    <mergeCell ref="G19:G20"/>
    <mergeCell ref="H19:H20"/>
    <mergeCell ref="I19:I20"/>
    <mergeCell ref="C22:E22"/>
    <mergeCell ref="C6:E6"/>
    <mergeCell ref="C9:E9"/>
    <mergeCell ref="C14:E14"/>
    <mergeCell ref="C21:E21"/>
    <mergeCell ref="D7:E7"/>
    <mergeCell ref="D8:E8"/>
    <mergeCell ref="D10:E10"/>
    <mergeCell ref="D11:E11"/>
    <mergeCell ref="D12:E12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sqref="A1:J1"/>
    </sheetView>
  </sheetViews>
  <sheetFormatPr defaultColWidth="9" defaultRowHeight="12.2" x14ac:dyDescent="0.2"/>
  <cols>
    <col min="1" max="1" width="13.09765625" style="396" customWidth="1"/>
    <col min="2" max="10" width="8.19921875" style="396" customWidth="1"/>
    <col min="11" max="14" width="6.3984375" style="396" bestFit="1" customWidth="1"/>
    <col min="15" max="16384" width="9" style="396"/>
  </cols>
  <sheetData>
    <row r="1" spans="1:10" ht="18.850000000000001" x14ac:dyDescent="0.2">
      <c r="A1" s="482" t="s">
        <v>1103</v>
      </c>
      <c r="B1" s="482"/>
      <c r="C1" s="482"/>
      <c r="D1" s="482"/>
      <c r="E1" s="482"/>
      <c r="F1" s="482"/>
      <c r="G1" s="482"/>
      <c r="H1" s="482"/>
      <c r="I1" s="482"/>
      <c r="J1" s="482"/>
    </row>
    <row r="2" spans="1:10" ht="34.5" customHeight="1" x14ac:dyDescent="0.2">
      <c r="A2" s="396" t="s">
        <v>1104</v>
      </c>
    </row>
    <row r="3" spans="1:10" ht="21.75" customHeight="1" x14ac:dyDescent="0.2">
      <c r="A3" s="491" t="s">
        <v>862</v>
      </c>
      <c r="B3" s="493" t="s">
        <v>866</v>
      </c>
      <c r="C3" s="493"/>
      <c r="D3" s="493"/>
      <c r="E3" s="493" t="s">
        <v>875</v>
      </c>
      <c r="F3" s="493"/>
      <c r="G3" s="493"/>
      <c r="H3" s="493" t="s">
        <v>876</v>
      </c>
      <c r="I3" s="493"/>
      <c r="J3" s="494"/>
    </row>
    <row r="4" spans="1:10" ht="21.75" customHeight="1" x14ac:dyDescent="0.2">
      <c r="A4" s="492"/>
      <c r="B4" s="392" t="s">
        <v>865</v>
      </c>
      <c r="C4" s="392" t="s">
        <v>863</v>
      </c>
      <c r="D4" s="392" t="s">
        <v>864</v>
      </c>
      <c r="E4" s="392" t="s">
        <v>865</v>
      </c>
      <c r="F4" s="392" t="s">
        <v>863</v>
      </c>
      <c r="G4" s="392" t="s">
        <v>864</v>
      </c>
      <c r="H4" s="392" t="s">
        <v>865</v>
      </c>
      <c r="I4" s="392" t="s">
        <v>863</v>
      </c>
      <c r="J4" s="394" t="s">
        <v>864</v>
      </c>
    </row>
    <row r="5" spans="1:10" ht="15.8" customHeight="1" x14ac:dyDescent="0.2">
      <c r="A5" s="422" t="s">
        <v>1252</v>
      </c>
      <c r="B5" s="397">
        <v>-841</v>
      </c>
      <c r="C5" s="92">
        <v>-481</v>
      </c>
      <c r="D5" s="92">
        <v>-360</v>
      </c>
      <c r="E5" s="92">
        <v>2764</v>
      </c>
      <c r="F5" s="92">
        <v>1420</v>
      </c>
      <c r="G5" s="92">
        <v>1344</v>
      </c>
      <c r="H5" s="92">
        <v>3605</v>
      </c>
      <c r="I5" s="92">
        <v>1901</v>
      </c>
      <c r="J5" s="92">
        <v>1704</v>
      </c>
    </row>
    <row r="6" spans="1:10" ht="15.8" customHeight="1" x14ac:dyDescent="0.2">
      <c r="A6" s="422" t="s">
        <v>1267</v>
      </c>
      <c r="B6" s="398">
        <v>-1042</v>
      </c>
      <c r="C6" s="92">
        <v>-614</v>
      </c>
      <c r="D6" s="92">
        <v>-428</v>
      </c>
      <c r="E6" s="92">
        <v>2691</v>
      </c>
      <c r="F6" s="92">
        <v>1372</v>
      </c>
      <c r="G6" s="92">
        <v>1319</v>
      </c>
      <c r="H6" s="92">
        <v>3733</v>
      </c>
      <c r="I6" s="92">
        <v>1986</v>
      </c>
      <c r="J6" s="92">
        <v>1747</v>
      </c>
    </row>
    <row r="7" spans="1:10" ht="15.8" customHeight="1" x14ac:dyDescent="0.2">
      <c r="A7" s="423" t="s">
        <v>1268</v>
      </c>
      <c r="B7" s="398">
        <v>-1325</v>
      </c>
      <c r="C7" s="92">
        <v>-707</v>
      </c>
      <c r="D7" s="92">
        <v>-618</v>
      </c>
      <c r="E7" s="92">
        <v>2559</v>
      </c>
      <c r="F7" s="92">
        <v>1329</v>
      </c>
      <c r="G7" s="92">
        <v>1230</v>
      </c>
      <c r="H7" s="92">
        <v>3884</v>
      </c>
      <c r="I7" s="92">
        <v>2036</v>
      </c>
      <c r="J7" s="92">
        <v>1848</v>
      </c>
    </row>
    <row r="8" spans="1:10" ht="15.8" customHeight="1" x14ac:dyDescent="0.2">
      <c r="A8" s="423" t="s">
        <v>1269</v>
      </c>
      <c r="B8" s="398">
        <v>-1808</v>
      </c>
      <c r="C8" s="92">
        <v>-985</v>
      </c>
      <c r="D8" s="92">
        <v>-823</v>
      </c>
      <c r="E8" s="92">
        <v>2470</v>
      </c>
      <c r="F8" s="92">
        <v>1270</v>
      </c>
      <c r="G8" s="92">
        <v>1200</v>
      </c>
      <c r="H8" s="92">
        <v>4278</v>
      </c>
      <c r="I8" s="92">
        <v>2255</v>
      </c>
      <c r="J8" s="92">
        <v>2023</v>
      </c>
    </row>
    <row r="9" spans="1:10" ht="15.8" customHeight="1" x14ac:dyDescent="0.2">
      <c r="A9" s="424" t="s">
        <v>1270</v>
      </c>
      <c r="B9" s="467">
        <v>-1900</v>
      </c>
      <c r="C9" s="468">
        <v>-1041</v>
      </c>
      <c r="D9" s="468">
        <v>-859</v>
      </c>
      <c r="E9" s="468">
        <v>2301</v>
      </c>
      <c r="F9" s="468">
        <v>1160</v>
      </c>
      <c r="G9" s="468">
        <v>1141</v>
      </c>
      <c r="H9" s="468">
        <v>4201</v>
      </c>
      <c r="I9" s="468">
        <v>2201</v>
      </c>
      <c r="J9" s="468">
        <v>2000</v>
      </c>
    </row>
    <row r="10" spans="1:10" ht="15.8" customHeight="1" x14ac:dyDescent="0.2">
      <c r="A10" s="386" t="s">
        <v>1271</v>
      </c>
      <c r="B10" s="398">
        <v>-276</v>
      </c>
      <c r="C10" s="469">
        <v>-141</v>
      </c>
      <c r="D10" s="469">
        <v>-135</v>
      </c>
      <c r="E10" s="92">
        <v>211</v>
      </c>
      <c r="F10" s="92">
        <v>112</v>
      </c>
      <c r="G10" s="92">
        <v>99</v>
      </c>
      <c r="H10" s="92">
        <v>487</v>
      </c>
      <c r="I10" s="92">
        <v>253</v>
      </c>
      <c r="J10" s="92">
        <v>234</v>
      </c>
    </row>
    <row r="11" spans="1:10" ht="15.8" customHeight="1" x14ac:dyDescent="0.2">
      <c r="A11" s="386" t="s">
        <v>1253</v>
      </c>
      <c r="B11" s="398">
        <v>-174</v>
      </c>
      <c r="C11" s="469">
        <v>-118</v>
      </c>
      <c r="D11" s="469">
        <v>-56</v>
      </c>
      <c r="E11" s="92">
        <v>185</v>
      </c>
      <c r="F11" s="92">
        <v>82</v>
      </c>
      <c r="G11" s="92">
        <v>103</v>
      </c>
      <c r="H11" s="92">
        <v>359</v>
      </c>
      <c r="I11" s="92">
        <v>200</v>
      </c>
      <c r="J11" s="92">
        <v>159</v>
      </c>
    </row>
    <row r="12" spans="1:10" ht="15.8" customHeight="1" x14ac:dyDescent="0.2">
      <c r="A12" s="386" t="s">
        <v>1254</v>
      </c>
      <c r="B12" s="398">
        <v>-152</v>
      </c>
      <c r="C12" s="469">
        <v>-81</v>
      </c>
      <c r="D12" s="469">
        <v>-71</v>
      </c>
      <c r="E12" s="92">
        <v>191</v>
      </c>
      <c r="F12" s="92">
        <v>102</v>
      </c>
      <c r="G12" s="92">
        <v>89</v>
      </c>
      <c r="H12" s="92">
        <v>343</v>
      </c>
      <c r="I12" s="92">
        <v>183</v>
      </c>
      <c r="J12" s="92">
        <v>160</v>
      </c>
    </row>
    <row r="13" spans="1:10" ht="15.8" customHeight="1" x14ac:dyDescent="0.2">
      <c r="A13" s="386" t="s">
        <v>1256</v>
      </c>
      <c r="B13" s="398">
        <v>-154</v>
      </c>
      <c r="C13" s="469">
        <v>-93</v>
      </c>
      <c r="D13" s="469">
        <v>-61</v>
      </c>
      <c r="E13" s="92">
        <v>157</v>
      </c>
      <c r="F13" s="92">
        <v>70</v>
      </c>
      <c r="G13" s="92">
        <v>87</v>
      </c>
      <c r="H13" s="92">
        <v>311</v>
      </c>
      <c r="I13" s="92">
        <v>163</v>
      </c>
      <c r="J13" s="92">
        <v>148</v>
      </c>
    </row>
    <row r="14" spans="1:10" ht="15.8" customHeight="1" x14ac:dyDescent="0.2">
      <c r="A14" s="386" t="s">
        <v>1257</v>
      </c>
      <c r="B14" s="398">
        <v>-139</v>
      </c>
      <c r="C14" s="469">
        <v>-78</v>
      </c>
      <c r="D14" s="469">
        <v>-61</v>
      </c>
      <c r="E14" s="92">
        <v>216</v>
      </c>
      <c r="F14" s="92">
        <v>104</v>
      </c>
      <c r="G14" s="92">
        <v>112</v>
      </c>
      <c r="H14" s="92">
        <v>355</v>
      </c>
      <c r="I14" s="92">
        <v>182</v>
      </c>
      <c r="J14" s="92">
        <v>173</v>
      </c>
    </row>
    <row r="15" spans="1:10" ht="15.8" customHeight="1" x14ac:dyDescent="0.2">
      <c r="A15" s="386" t="s">
        <v>1258</v>
      </c>
      <c r="B15" s="398">
        <v>-145</v>
      </c>
      <c r="C15" s="469">
        <v>-72</v>
      </c>
      <c r="D15" s="469">
        <v>-73</v>
      </c>
      <c r="E15" s="92">
        <v>168</v>
      </c>
      <c r="F15" s="92">
        <v>83</v>
      </c>
      <c r="G15" s="92">
        <v>85</v>
      </c>
      <c r="H15" s="92">
        <v>313</v>
      </c>
      <c r="I15" s="92">
        <v>155</v>
      </c>
      <c r="J15" s="92">
        <v>158</v>
      </c>
    </row>
    <row r="16" spans="1:10" ht="15.8" customHeight="1" x14ac:dyDescent="0.2">
      <c r="A16" s="386" t="s">
        <v>1259</v>
      </c>
      <c r="B16" s="398">
        <v>-84</v>
      </c>
      <c r="C16" s="469">
        <v>-48</v>
      </c>
      <c r="D16" s="469">
        <v>-36</v>
      </c>
      <c r="E16" s="92">
        <v>204</v>
      </c>
      <c r="F16" s="92">
        <v>102</v>
      </c>
      <c r="G16" s="92">
        <v>102</v>
      </c>
      <c r="H16" s="92">
        <v>288</v>
      </c>
      <c r="I16" s="92">
        <v>150</v>
      </c>
      <c r="J16" s="92">
        <v>138</v>
      </c>
    </row>
    <row r="17" spans="1:10" ht="15.8" customHeight="1" x14ac:dyDescent="0.2">
      <c r="A17" s="386" t="s">
        <v>1260</v>
      </c>
      <c r="B17" s="398">
        <v>-127</v>
      </c>
      <c r="C17" s="469">
        <v>-68</v>
      </c>
      <c r="D17" s="469">
        <v>-59</v>
      </c>
      <c r="E17" s="92">
        <v>212</v>
      </c>
      <c r="F17" s="92">
        <v>112</v>
      </c>
      <c r="G17" s="92">
        <v>100</v>
      </c>
      <c r="H17" s="92">
        <v>339</v>
      </c>
      <c r="I17" s="92">
        <v>180</v>
      </c>
      <c r="J17" s="92">
        <v>159</v>
      </c>
    </row>
    <row r="18" spans="1:10" ht="15.8" customHeight="1" x14ac:dyDescent="0.2">
      <c r="A18" s="386" t="s">
        <v>1261</v>
      </c>
      <c r="B18" s="398">
        <v>-121</v>
      </c>
      <c r="C18" s="469">
        <v>-47</v>
      </c>
      <c r="D18" s="469">
        <v>-74</v>
      </c>
      <c r="E18" s="92">
        <v>190</v>
      </c>
      <c r="F18" s="92">
        <v>117</v>
      </c>
      <c r="G18" s="92">
        <v>73</v>
      </c>
      <c r="H18" s="92">
        <v>311</v>
      </c>
      <c r="I18" s="92">
        <v>164</v>
      </c>
      <c r="J18" s="92">
        <v>147</v>
      </c>
    </row>
    <row r="19" spans="1:10" ht="15.8" customHeight="1" x14ac:dyDescent="0.2">
      <c r="A19" s="386" t="s">
        <v>1262</v>
      </c>
      <c r="B19" s="398">
        <v>-161</v>
      </c>
      <c r="C19" s="469">
        <v>-105</v>
      </c>
      <c r="D19" s="469">
        <v>-56</v>
      </c>
      <c r="E19" s="92">
        <v>213</v>
      </c>
      <c r="F19" s="92">
        <v>99</v>
      </c>
      <c r="G19" s="92">
        <v>114</v>
      </c>
      <c r="H19" s="92">
        <v>374</v>
      </c>
      <c r="I19" s="92">
        <v>204</v>
      </c>
      <c r="J19" s="92">
        <v>170</v>
      </c>
    </row>
    <row r="20" spans="1:10" ht="15.8" customHeight="1" x14ac:dyDescent="0.2">
      <c r="A20" s="386" t="s">
        <v>1263</v>
      </c>
      <c r="B20" s="398">
        <v>-194</v>
      </c>
      <c r="C20" s="469">
        <v>-95</v>
      </c>
      <c r="D20" s="469">
        <v>-99</v>
      </c>
      <c r="E20" s="92">
        <v>183</v>
      </c>
      <c r="F20" s="92">
        <v>95</v>
      </c>
      <c r="G20" s="92">
        <v>88</v>
      </c>
      <c r="H20" s="92">
        <v>377</v>
      </c>
      <c r="I20" s="92">
        <v>190</v>
      </c>
      <c r="J20" s="92">
        <v>187</v>
      </c>
    </row>
    <row r="21" spans="1:10" ht="15.8" customHeight="1" x14ac:dyDescent="0.2">
      <c r="A21" s="425" t="s">
        <v>1264</v>
      </c>
      <c r="B21" s="470">
        <v>-173</v>
      </c>
      <c r="C21" s="471">
        <v>-95</v>
      </c>
      <c r="D21" s="471">
        <v>-78</v>
      </c>
      <c r="E21" s="472">
        <v>171</v>
      </c>
      <c r="F21" s="472">
        <v>82</v>
      </c>
      <c r="G21" s="472">
        <v>89</v>
      </c>
      <c r="H21" s="472">
        <v>344</v>
      </c>
      <c r="I21" s="472">
        <v>177</v>
      </c>
      <c r="J21" s="472">
        <v>167</v>
      </c>
    </row>
    <row r="22" spans="1:10" ht="18" customHeight="1" x14ac:dyDescent="0.2">
      <c r="A22" s="396" t="s">
        <v>736</v>
      </c>
    </row>
  </sheetData>
  <sheetProtection selectLockedCells="1"/>
  <mergeCells count="5">
    <mergeCell ref="A1:J1"/>
    <mergeCell ref="A3:A4"/>
    <mergeCell ref="B3:D3"/>
    <mergeCell ref="E3:G3"/>
    <mergeCell ref="H3:J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50"/>
  <sheetViews>
    <sheetView zoomScaleNormal="100" workbookViewId="0">
      <selection activeCell="X13" sqref="X13"/>
    </sheetView>
  </sheetViews>
  <sheetFormatPr defaultColWidth="9" defaultRowHeight="18.7" customHeight="1" x14ac:dyDescent="0.2"/>
  <cols>
    <col min="1" max="1" width="0.5" style="1" customWidth="1"/>
    <col min="2" max="5" width="1.19921875" style="3" customWidth="1"/>
    <col min="6" max="6" width="1.5" style="3" customWidth="1"/>
    <col min="7" max="7" width="11.8984375" style="3" customWidth="1"/>
    <col min="8" max="8" width="0.5" style="1" customWidth="1"/>
    <col min="9" max="18" width="6.69921875" style="1" customWidth="1"/>
    <col min="19" max="19" width="1.19921875" style="1" customWidth="1"/>
    <col min="20" max="20" width="4.09765625" style="1" bestFit="1" customWidth="1"/>
    <col min="21" max="16384" width="9" style="1"/>
  </cols>
  <sheetData>
    <row r="1" spans="1:18" ht="18.7" customHeight="1" x14ac:dyDescent="0.2">
      <c r="A1" s="674" t="s">
        <v>1206</v>
      </c>
      <c r="B1" s="674"/>
      <c r="C1" s="674"/>
      <c r="D1" s="674"/>
      <c r="E1" s="674"/>
      <c r="F1" s="674"/>
      <c r="G1" s="674"/>
      <c r="H1" s="674"/>
      <c r="I1" s="674"/>
      <c r="J1" s="674"/>
      <c r="K1" s="674"/>
      <c r="L1" s="674"/>
      <c r="M1" s="674"/>
      <c r="N1" s="674"/>
      <c r="O1" s="674"/>
      <c r="P1" s="674"/>
      <c r="Q1" s="674"/>
      <c r="R1" s="674"/>
    </row>
    <row r="2" spans="1:18" ht="18.7" customHeight="1" x14ac:dyDescent="0.2">
      <c r="A2" s="674" t="s">
        <v>1208</v>
      </c>
      <c r="B2" s="674"/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674"/>
      <c r="P2" s="674"/>
      <c r="Q2" s="674"/>
      <c r="R2" s="674"/>
    </row>
    <row r="3" spans="1:18" s="237" customFormat="1" ht="15.8" customHeight="1" x14ac:dyDescent="0.2">
      <c r="B3" s="238"/>
      <c r="C3" s="238"/>
      <c r="D3" s="238"/>
      <c r="E3" s="238"/>
      <c r="F3" s="238"/>
      <c r="G3" s="238"/>
      <c r="R3" s="57" t="s">
        <v>1132</v>
      </c>
    </row>
    <row r="4" spans="1:18" ht="17.45" customHeight="1" x14ac:dyDescent="0.2">
      <c r="A4" s="537" t="s">
        <v>54</v>
      </c>
      <c r="B4" s="535"/>
      <c r="C4" s="535"/>
      <c r="D4" s="535"/>
      <c r="E4" s="535"/>
      <c r="F4" s="535"/>
      <c r="G4" s="535"/>
      <c r="H4" s="535"/>
      <c r="I4" s="535" t="s">
        <v>234</v>
      </c>
      <c r="J4" s="535"/>
      <c r="K4" s="535"/>
      <c r="L4" s="535"/>
      <c r="M4" s="535"/>
      <c r="N4" s="535" t="s">
        <v>886</v>
      </c>
      <c r="O4" s="535"/>
      <c r="P4" s="535"/>
      <c r="Q4" s="535" t="s">
        <v>817</v>
      </c>
      <c r="R4" s="598"/>
    </row>
    <row r="5" spans="1:18" ht="8.4499999999999993" customHeight="1" x14ac:dyDescent="0.2">
      <c r="A5" s="538"/>
      <c r="B5" s="534"/>
      <c r="C5" s="534"/>
      <c r="D5" s="534"/>
      <c r="E5" s="534"/>
      <c r="F5" s="534"/>
      <c r="G5" s="534"/>
      <c r="H5" s="534"/>
      <c r="I5" s="675" t="s">
        <v>578</v>
      </c>
      <c r="J5" s="239"/>
      <c r="K5" s="240"/>
      <c r="L5" s="534" t="s">
        <v>863</v>
      </c>
      <c r="M5" s="534" t="s">
        <v>864</v>
      </c>
      <c r="N5" s="540" t="s">
        <v>578</v>
      </c>
      <c r="O5" s="540" t="s">
        <v>884</v>
      </c>
      <c r="P5" s="540" t="s">
        <v>885</v>
      </c>
      <c r="Q5" s="540" t="s">
        <v>884</v>
      </c>
      <c r="R5" s="675" t="s">
        <v>885</v>
      </c>
    </row>
    <row r="6" spans="1:18" ht="24.95" customHeight="1" x14ac:dyDescent="0.2">
      <c r="A6" s="538"/>
      <c r="B6" s="534"/>
      <c r="C6" s="534"/>
      <c r="D6" s="534"/>
      <c r="E6" s="534"/>
      <c r="F6" s="534"/>
      <c r="G6" s="534"/>
      <c r="H6" s="534"/>
      <c r="I6" s="534"/>
      <c r="J6" s="18" t="s">
        <v>1209</v>
      </c>
      <c r="K6" s="18" t="s">
        <v>1210</v>
      </c>
      <c r="L6" s="534"/>
      <c r="M6" s="534"/>
      <c r="N6" s="534"/>
      <c r="O6" s="540"/>
      <c r="P6" s="540"/>
      <c r="Q6" s="540"/>
      <c r="R6" s="675"/>
    </row>
    <row r="7" spans="1:18" ht="18" customHeight="1" x14ac:dyDescent="0.2">
      <c r="B7" s="676" t="s">
        <v>976</v>
      </c>
      <c r="C7" s="676"/>
      <c r="D7" s="676"/>
      <c r="E7" s="676"/>
      <c r="F7" s="676"/>
      <c r="G7" s="676"/>
      <c r="H7" s="284"/>
      <c r="I7" s="285">
        <v>371920</v>
      </c>
      <c r="J7" s="286">
        <v>48558</v>
      </c>
      <c r="K7" s="286">
        <v>95757</v>
      </c>
      <c r="L7" s="286">
        <v>186160</v>
      </c>
      <c r="M7" s="286">
        <v>185760</v>
      </c>
      <c r="N7" s="286">
        <v>151377</v>
      </c>
      <c r="O7" s="286">
        <v>151163</v>
      </c>
      <c r="P7" s="286">
        <v>214</v>
      </c>
      <c r="Q7" s="286">
        <v>364748</v>
      </c>
      <c r="R7" s="286">
        <v>7172</v>
      </c>
    </row>
    <row r="8" spans="1:18" ht="18" customHeight="1" x14ac:dyDescent="0.2">
      <c r="B8" s="673" t="s">
        <v>7</v>
      </c>
      <c r="C8" s="673"/>
      <c r="D8" s="673"/>
      <c r="E8" s="673"/>
      <c r="F8" s="673"/>
      <c r="G8" s="673"/>
      <c r="I8" s="95">
        <v>371920</v>
      </c>
      <c r="J8" s="96">
        <v>48558</v>
      </c>
      <c r="K8" s="96">
        <v>95757</v>
      </c>
      <c r="L8" s="96">
        <v>186160</v>
      </c>
      <c r="M8" s="96">
        <v>185760</v>
      </c>
      <c r="N8" s="96">
        <v>151377</v>
      </c>
      <c r="O8" s="96">
        <v>151163</v>
      </c>
      <c r="P8" s="96">
        <v>214</v>
      </c>
      <c r="Q8" s="96">
        <v>364748</v>
      </c>
      <c r="R8" s="96">
        <v>7172</v>
      </c>
    </row>
    <row r="9" spans="1:18" ht="18" customHeight="1" x14ac:dyDescent="0.2">
      <c r="B9" s="3" t="s">
        <v>915</v>
      </c>
      <c r="D9" s="673" t="s">
        <v>1211</v>
      </c>
      <c r="E9" s="673"/>
      <c r="F9" s="673"/>
      <c r="G9" s="673"/>
      <c r="I9" s="95">
        <v>294622</v>
      </c>
      <c r="J9" s="96">
        <v>38919</v>
      </c>
      <c r="K9" s="96">
        <v>72460</v>
      </c>
      <c r="L9" s="96">
        <v>147591</v>
      </c>
      <c r="M9" s="96">
        <v>147031</v>
      </c>
      <c r="N9" s="96">
        <v>124341</v>
      </c>
      <c r="O9" s="96">
        <v>124219</v>
      </c>
      <c r="P9" s="96">
        <v>122</v>
      </c>
      <c r="Q9" s="96">
        <v>291231</v>
      </c>
      <c r="R9" s="96">
        <v>3391</v>
      </c>
    </row>
    <row r="10" spans="1:18" ht="18.7" customHeight="1" x14ac:dyDescent="0.2">
      <c r="C10" s="3" t="s">
        <v>198</v>
      </c>
      <c r="E10" s="673" t="s">
        <v>8</v>
      </c>
      <c r="F10" s="673"/>
      <c r="G10" s="673"/>
      <c r="I10" s="95">
        <v>51685</v>
      </c>
      <c r="J10" s="96">
        <v>6693</v>
      </c>
      <c r="K10" s="96">
        <v>10642</v>
      </c>
      <c r="L10" s="96">
        <v>26620</v>
      </c>
      <c r="M10" s="96">
        <v>25065</v>
      </c>
      <c r="N10" s="96">
        <v>23060</v>
      </c>
      <c r="O10" s="96">
        <v>23037</v>
      </c>
      <c r="P10" s="96">
        <v>23</v>
      </c>
      <c r="Q10" s="96">
        <v>51439</v>
      </c>
      <c r="R10" s="96">
        <v>246</v>
      </c>
    </row>
    <row r="11" spans="1:18" ht="18.7" customHeight="1" x14ac:dyDescent="0.2">
      <c r="C11" s="670"/>
      <c r="D11" s="670"/>
      <c r="E11" s="670"/>
      <c r="F11" s="673"/>
      <c r="G11" s="673"/>
      <c r="I11" s="95">
        <v>14335</v>
      </c>
      <c r="J11" s="96">
        <v>1759</v>
      </c>
      <c r="K11" s="96">
        <v>2386</v>
      </c>
      <c r="L11" s="96">
        <v>7761</v>
      </c>
      <c r="M11" s="96">
        <v>6574</v>
      </c>
      <c r="N11" s="96">
        <v>6949</v>
      </c>
      <c r="O11" s="96">
        <v>6947</v>
      </c>
      <c r="P11" s="96">
        <v>2</v>
      </c>
      <c r="Q11" s="96">
        <v>14314</v>
      </c>
      <c r="R11" s="96">
        <v>21</v>
      </c>
    </row>
    <row r="12" spans="1:18" ht="18" customHeight="1" x14ac:dyDescent="0.2">
      <c r="E12" s="670"/>
      <c r="F12" s="670"/>
      <c r="G12" s="112"/>
      <c r="I12" s="95">
        <v>498</v>
      </c>
      <c r="J12" s="96">
        <v>37</v>
      </c>
      <c r="K12" s="96">
        <v>111</v>
      </c>
      <c r="L12" s="96">
        <v>300</v>
      </c>
      <c r="M12" s="96">
        <v>198</v>
      </c>
      <c r="N12" s="96">
        <v>250</v>
      </c>
      <c r="O12" s="96">
        <v>250</v>
      </c>
      <c r="P12" s="97" t="s">
        <v>1102</v>
      </c>
      <c r="Q12" s="96">
        <v>498</v>
      </c>
      <c r="R12" s="97" t="s">
        <v>1102</v>
      </c>
    </row>
    <row r="13" spans="1:18" ht="18" customHeight="1" x14ac:dyDescent="0.2">
      <c r="E13" s="670"/>
      <c r="F13" s="670"/>
      <c r="G13" s="241"/>
      <c r="I13" s="98" t="s">
        <v>1102</v>
      </c>
      <c r="J13" s="97" t="s">
        <v>1102</v>
      </c>
      <c r="K13" s="97" t="s">
        <v>1102</v>
      </c>
      <c r="L13" s="97" t="s">
        <v>1102</v>
      </c>
      <c r="M13" s="97" t="s">
        <v>1102</v>
      </c>
      <c r="N13" s="97" t="s">
        <v>1102</v>
      </c>
      <c r="O13" s="97" t="s">
        <v>1102</v>
      </c>
      <c r="P13" s="97" t="s">
        <v>1102</v>
      </c>
      <c r="Q13" s="97" t="s">
        <v>1102</v>
      </c>
      <c r="R13" s="97" t="s">
        <v>1102</v>
      </c>
    </row>
    <row r="14" spans="1:18" ht="18" customHeight="1" x14ac:dyDescent="0.2">
      <c r="E14" s="670"/>
      <c r="F14" s="670"/>
      <c r="G14" s="112"/>
      <c r="I14" s="95">
        <v>10805</v>
      </c>
      <c r="J14" s="96">
        <v>1301</v>
      </c>
      <c r="K14" s="96">
        <v>1711</v>
      </c>
      <c r="L14" s="96">
        <v>5911</v>
      </c>
      <c r="M14" s="96">
        <v>4894</v>
      </c>
      <c r="N14" s="96">
        <v>5285</v>
      </c>
      <c r="O14" s="96">
        <v>5285</v>
      </c>
      <c r="P14" s="97" t="s">
        <v>1102</v>
      </c>
      <c r="Q14" s="96">
        <v>10805</v>
      </c>
      <c r="R14" s="97" t="s">
        <v>1102</v>
      </c>
    </row>
    <row r="15" spans="1:18" ht="18" customHeight="1" x14ac:dyDescent="0.2">
      <c r="E15" s="670"/>
      <c r="F15" s="670"/>
      <c r="G15" s="242"/>
      <c r="I15" s="95">
        <v>3032</v>
      </c>
      <c r="J15" s="96">
        <v>421</v>
      </c>
      <c r="K15" s="96">
        <v>564</v>
      </c>
      <c r="L15" s="96">
        <v>1550</v>
      </c>
      <c r="M15" s="96">
        <v>1482</v>
      </c>
      <c r="N15" s="96">
        <v>1414</v>
      </c>
      <c r="O15" s="96">
        <v>1412</v>
      </c>
      <c r="P15" s="96">
        <v>2</v>
      </c>
      <c r="Q15" s="96">
        <v>3011</v>
      </c>
      <c r="R15" s="96">
        <v>21</v>
      </c>
    </row>
    <row r="16" spans="1:18" ht="18.7" customHeight="1" x14ac:dyDescent="0.2">
      <c r="C16" s="670"/>
      <c r="D16" s="670"/>
      <c r="E16" s="670"/>
      <c r="F16" s="673"/>
      <c r="G16" s="673"/>
      <c r="I16" s="95">
        <v>37350</v>
      </c>
      <c r="J16" s="96">
        <v>4934</v>
      </c>
      <c r="K16" s="96">
        <v>8256</v>
      </c>
      <c r="L16" s="96">
        <v>18859</v>
      </c>
      <c r="M16" s="96">
        <v>18491</v>
      </c>
      <c r="N16" s="96">
        <v>16111</v>
      </c>
      <c r="O16" s="96">
        <v>16090</v>
      </c>
      <c r="P16" s="96">
        <v>21</v>
      </c>
      <c r="Q16" s="96">
        <v>37125</v>
      </c>
      <c r="R16" s="96">
        <v>225</v>
      </c>
    </row>
    <row r="17" spans="3:18" ht="18" customHeight="1" x14ac:dyDescent="0.2">
      <c r="E17" s="670"/>
      <c r="F17" s="670"/>
      <c r="G17" s="112"/>
      <c r="I17" s="95">
        <v>33484</v>
      </c>
      <c r="J17" s="96">
        <v>4478</v>
      </c>
      <c r="K17" s="96">
        <v>7336</v>
      </c>
      <c r="L17" s="96">
        <v>16907</v>
      </c>
      <c r="M17" s="96">
        <v>16577</v>
      </c>
      <c r="N17" s="96">
        <v>14422</v>
      </c>
      <c r="O17" s="96">
        <v>14403</v>
      </c>
      <c r="P17" s="96">
        <v>19</v>
      </c>
      <c r="Q17" s="96">
        <v>33310</v>
      </c>
      <c r="R17" s="96">
        <v>174</v>
      </c>
    </row>
    <row r="18" spans="3:18" ht="18" customHeight="1" x14ac:dyDescent="0.2">
      <c r="E18" s="670"/>
      <c r="F18" s="670"/>
      <c r="G18" s="112"/>
      <c r="I18" s="95">
        <v>3866</v>
      </c>
      <c r="J18" s="96">
        <v>456</v>
      </c>
      <c r="K18" s="96">
        <v>920</v>
      </c>
      <c r="L18" s="96">
        <v>1952</v>
      </c>
      <c r="M18" s="96">
        <v>1914</v>
      </c>
      <c r="N18" s="96">
        <v>1689</v>
      </c>
      <c r="O18" s="96">
        <v>1687</v>
      </c>
      <c r="P18" s="96">
        <v>2</v>
      </c>
      <c r="Q18" s="96">
        <v>3815</v>
      </c>
      <c r="R18" s="96">
        <v>51</v>
      </c>
    </row>
    <row r="19" spans="3:18" ht="18.7" customHeight="1" x14ac:dyDescent="0.2">
      <c r="C19" s="3" t="s">
        <v>199</v>
      </c>
      <c r="E19" s="673" t="s">
        <v>9</v>
      </c>
      <c r="F19" s="673"/>
      <c r="G19" s="673"/>
      <c r="I19" s="95">
        <v>31288</v>
      </c>
      <c r="J19" s="96">
        <v>3495</v>
      </c>
      <c r="K19" s="96">
        <v>9430</v>
      </c>
      <c r="L19" s="96">
        <v>15399</v>
      </c>
      <c r="M19" s="96">
        <v>15889</v>
      </c>
      <c r="N19" s="96">
        <v>14240</v>
      </c>
      <c r="O19" s="96">
        <v>14213</v>
      </c>
      <c r="P19" s="96">
        <v>27</v>
      </c>
      <c r="Q19" s="96">
        <v>30808</v>
      </c>
      <c r="R19" s="96">
        <v>480</v>
      </c>
    </row>
    <row r="20" spans="3:18" ht="18.7" customHeight="1" x14ac:dyDescent="0.2">
      <c r="C20" s="670"/>
      <c r="D20" s="670"/>
      <c r="E20" s="670"/>
      <c r="F20" s="673"/>
      <c r="G20" s="673"/>
      <c r="I20" s="95">
        <v>8554</v>
      </c>
      <c r="J20" s="96">
        <v>870</v>
      </c>
      <c r="K20" s="96">
        <v>2707</v>
      </c>
      <c r="L20" s="96">
        <v>4204</v>
      </c>
      <c r="M20" s="96">
        <v>4350</v>
      </c>
      <c r="N20" s="96">
        <v>4230</v>
      </c>
      <c r="O20" s="96">
        <v>4223</v>
      </c>
      <c r="P20" s="96">
        <v>7</v>
      </c>
      <c r="Q20" s="96">
        <v>8356</v>
      </c>
      <c r="R20" s="96">
        <v>198</v>
      </c>
    </row>
    <row r="21" spans="3:18" ht="18" customHeight="1" x14ac:dyDescent="0.2">
      <c r="E21" s="670"/>
      <c r="F21" s="670"/>
      <c r="G21" s="112"/>
      <c r="I21" s="95">
        <v>7780</v>
      </c>
      <c r="J21" s="96">
        <v>793</v>
      </c>
      <c r="K21" s="96">
        <v>2506</v>
      </c>
      <c r="L21" s="96">
        <v>3832</v>
      </c>
      <c r="M21" s="96">
        <v>3948</v>
      </c>
      <c r="N21" s="96">
        <v>3839</v>
      </c>
      <c r="O21" s="96">
        <v>3832</v>
      </c>
      <c r="P21" s="96">
        <v>7</v>
      </c>
      <c r="Q21" s="96">
        <v>7582</v>
      </c>
      <c r="R21" s="96">
        <v>198</v>
      </c>
    </row>
    <row r="22" spans="3:18" ht="18" customHeight="1" x14ac:dyDescent="0.2">
      <c r="E22" s="670"/>
      <c r="F22" s="670"/>
      <c r="G22" s="112"/>
      <c r="I22" s="95">
        <v>774</v>
      </c>
      <c r="J22" s="96">
        <v>77</v>
      </c>
      <c r="K22" s="96">
        <v>201</v>
      </c>
      <c r="L22" s="96">
        <v>372</v>
      </c>
      <c r="M22" s="96">
        <v>402</v>
      </c>
      <c r="N22" s="96">
        <v>391</v>
      </c>
      <c r="O22" s="96">
        <v>391</v>
      </c>
      <c r="P22" s="97" t="s">
        <v>1102</v>
      </c>
      <c r="Q22" s="96">
        <v>774</v>
      </c>
      <c r="R22" s="97" t="s">
        <v>1102</v>
      </c>
    </row>
    <row r="23" spans="3:18" ht="18.7" customHeight="1" x14ac:dyDescent="0.2">
      <c r="C23" s="670"/>
      <c r="D23" s="670"/>
      <c r="E23" s="670"/>
      <c r="F23" s="673"/>
      <c r="G23" s="673"/>
      <c r="I23" s="95">
        <v>22734</v>
      </c>
      <c r="J23" s="96">
        <v>2625</v>
      </c>
      <c r="K23" s="96">
        <v>6723</v>
      </c>
      <c r="L23" s="96">
        <v>11195</v>
      </c>
      <c r="M23" s="96">
        <v>11539</v>
      </c>
      <c r="N23" s="96">
        <v>10010</v>
      </c>
      <c r="O23" s="96">
        <v>9990</v>
      </c>
      <c r="P23" s="96">
        <v>20</v>
      </c>
      <c r="Q23" s="96">
        <v>22452</v>
      </c>
      <c r="R23" s="96">
        <v>282</v>
      </c>
    </row>
    <row r="24" spans="3:18" ht="18" customHeight="1" x14ac:dyDescent="0.2">
      <c r="E24" s="670"/>
      <c r="F24" s="670"/>
      <c r="G24" s="112"/>
      <c r="I24" s="95">
        <v>15840</v>
      </c>
      <c r="J24" s="96">
        <v>1761</v>
      </c>
      <c r="K24" s="96">
        <v>4837</v>
      </c>
      <c r="L24" s="96">
        <v>7744</v>
      </c>
      <c r="M24" s="96">
        <v>8096</v>
      </c>
      <c r="N24" s="96">
        <v>7037</v>
      </c>
      <c r="O24" s="96">
        <v>7020</v>
      </c>
      <c r="P24" s="96">
        <v>17</v>
      </c>
      <c r="Q24" s="96">
        <v>15651</v>
      </c>
      <c r="R24" s="96">
        <v>189</v>
      </c>
    </row>
    <row r="25" spans="3:18" ht="18" customHeight="1" x14ac:dyDescent="0.2">
      <c r="E25" s="670"/>
      <c r="F25" s="670"/>
      <c r="G25" s="112"/>
      <c r="I25" s="95">
        <v>6894</v>
      </c>
      <c r="J25" s="96">
        <v>864</v>
      </c>
      <c r="K25" s="96">
        <v>1886</v>
      </c>
      <c r="L25" s="96">
        <v>3451</v>
      </c>
      <c r="M25" s="96">
        <v>3443</v>
      </c>
      <c r="N25" s="96">
        <v>2973</v>
      </c>
      <c r="O25" s="96">
        <v>2970</v>
      </c>
      <c r="P25" s="96">
        <v>3</v>
      </c>
      <c r="Q25" s="96">
        <v>6801</v>
      </c>
      <c r="R25" s="96">
        <v>93</v>
      </c>
    </row>
    <row r="26" spans="3:18" ht="18.7" customHeight="1" x14ac:dyDescent="0.2">
      <c r="C26" s="3" t="s">
        <v>200</v>
      </c>
      <c r="E26" s="673" t="s">
        <v>10</v>
      </c>
      <c r="F26" s="673"/>
      <c r="G26" s="673"/>
      <c r="I26" s="95">
        <v>211643</v>
      </c>
      <c r="J26" s="96">
        <v>28731</v>
      </c>
      <c r="K26" s="96">
        <v>52385</v>
      </c>
      <c r="L26" s="96">
        <v>105569</v>
      </c>
      <c r="M26" s="96">
        <v>106074</v>
      </c>
      <c r="N26" s="96">
        <v>87039</v>
      </c>
      <c r="O26" s="96">
        <v>86967</v>
      </c>
      <c r="P26" s="96">
        <v>72</v>
      </c>
      <c r="Q26" s="96">
        <v>208978</v>
      </c>
      <c r="R26" s="96">
        <v>2665</v>
      </c>
    </row>
    <row r="27" spans="3:18" ht="18.7" customHeight="1" x14ac:dyDescent="0.2">
      <c r="C27" s="670"/>
      <c r="D27" s="670"/>
      <c r="E27" s="670"/>
      <c r="F27" s="673"/>
      <c r="G27" s="673"/>
      <c r="I27" s="95">
        <v>102380</v>
      </c>
      <c r="J27" s="96">
        <v>13797</v>
      </c>
      <c r="K27" s="96">
        <v>24808</v>
      </c>
      <c r="L27" s="96">
        <v>51152</v>
      </c>
      <c r="M27" s="96">
        <v>51228</v>
      </c>
      <c r="N27" s="96">
        <v>43109</v>
      </c>
      <c r="O27" s="96">
        <v>43079</v>
      </c>
      <c r="P27" s="96">
        <v>30</v>
      </c>
      <c r="Q27" s="96">
        <v>101497</v>
      </c>
      <c r="R27" s="96">
        <v>883</v>
      </c>
    </row>
    <row r="28" spans="3:18" ht="18" customHeight="1" x14ac:dyDescent="0.2">
      <c r="E28" s="670"/>
      <c r="F28" s="670"/>
      <c r="G28" s="112"/>
      <c r="I28" s="95">
        <v>626</v>
      </c>
      <c r="J28" s="96">
        <v>60</v>
      </c>
      <c r="K28" s="96">
        <v>163</v>
      </c>
      <c r="L28" s="96">
        <v>315</v>
      </c>
      <c r="M28" s="96">
        <v>311</v>
      </c>
      <c r="N28" s="96">
        <v>290</v>
      </c>
      <c r="O28" s="96">
        <v>290</v>
      </c>
      <c r="P28" s="97" t="s">
        <v>1102</v>
      </c>
      <c r="Q28" s="96">
        <v>626</v>
      </c>
      <c r="R28" s="97" t="s">
        <v>1102</v>
      </c>
    </row>
    <row r="29" spans="3:18" ht="18" customHeight="1" x14ac:dyDescent="0.2">
      <c r="E29" s="670"/>
      <c r="F29" s="670"/>
      <c r="G29" s="241"/>
      <c r="I29" s="95">
        <v>6909</v>
      </c>
      <c r="J29" s="96">
        <v>764</v>
      </c>
      <c r="K29" s="96">
        <v>1822</v>
      </c>
      <c r="L29" s="96">
        <v>3522</v>
      </c>
      <c r="M29" s="96">
        <v>3387</v>
      </c>
      <c r="N29" s="96">
        <v>3213</v>
      </c>
      <c r="O29" s="96">
        <v>3211</v>
      </c>
      <c r="P29" s="96">
        <v>2</v>
      </c>
      <c r="Q29" s="96">
        <v>6903</v>
      </c>
      <c r="R29" s="96">
        <v>6</v>
      </c>
    </row>
    <row r="30" spans="3:18" ht="18" customHeight="1" x14ac:dyDescent="0.2">
      <c r="E30" s="670"/>
      <c r="F30" s="670"/>
      <c r="G30" s="241"/>
      <c r="I30" s="95">
        <v>50079</v>
      </c>
      <c r="J30" s="96">
        <v>6506</v>
      </c>
      <c r="K30" s="96">
        <v>12381</v>
      </c>
      <c r="L30" s="96">
        <v>24895</v>
      </c>
      <c r="M30" s="96">
        <v>25184</v>
      </c>
      <c r="N30" s="96">
        <v>21436</v>
      </c>
      <c r="O30" s="96">
        <v>21420</v>
      </c>
      <c r="P30" s="96">
        <v>16</v>
      </c>
      <c r="Q30" s="96">
        <v>49366</v>
      </c>
      <c r="R30" s="96">
        <v>713</v>
      </c>
    </row>
    <row r="31" spans="3:18" ht="18" customHeight="1" x14ac:dyDescent="0.2">
      <c r="E31" s="670"/>
      <c r="F31" s="670"/>
      <c r="G31" s="112"/>
      <c r="I31" s="95">
        <v>2745</v>
      </c>
      <c r="J31" s="96">
        <v>340</v>
      </c>
      <c r="K31" s="96">
        <v>715</v>
      </c>
      <c r="L31" s="96">
        <v>1369</v>
      </c>
      <c r="M31" s="96">
        <v>1376</v>
      </c>
      <c r="N31" s="96">
        <v>1207</v>
      </c>
      <c r="O31" s="96">
        <v>1207</v>
      </c>
      <c r="P31" s="97" t="s">
        <v>1102</v>
      </c>
      <c r="Q31" s="96">
        <v>2745</v>
      </c>
      <c r="R31" s="97" t="s">
        <v>1102</v>
      </c>
    </row>
    <row r="32" spans="3:18" ht="18" customHeight="1" x14ac:dyDescent="0.2">
      <c r="E32" s="670"/>
      <c r="F32" s="670"/>
      <c r="G32" s="112"/>
      <c r="I32" s="95">
        <v>42021</v>
      </c>
      <c r="J32" s="96">
        <v>6127</v>
      </c>
      <c r="K32" s="96">
        <v>9727</v>
      </c>
      <c r="L32" s="96">
        <v>21051</v>
      </c>
      <c r="M32" s="96">
        <v>20970</v>
      </c>
      <c r="N32" s="96">
        <v>16963</v>
      </c>
      <c r="O32" s="96">
        <v>16951</v>
      </c>
      <c r="P32" s="96">
        <v>12</v>
      </c>
      <c r="Q32" s="96">
        <v>41857</v>
      </c>
      <c r="R32" s="96">
        <v>164</v>
      </c>
    </row>
    <row r="33" spans="1:19" ht="18.7" customHeight="1" x14ac:dyDescent="0.2">
      <c r="C33" s="670"/>
      <c r="D33" s="670"/>
      <c r="E33" s="670"/>
      <c r="F33" s="673"/>
      <c r="G33" s="673"/>
      <c r="I33" s="95">
        <v>65950</v>
      </c>
      <c r="J33" s="96">
        <v>9463</v>
      </c>
      <c r="K33" s="96">
        <v>16155</v>
      </c>
      <c r="L33" s="96">
        <v>32856</v>
      </c>
      <c r="M33" s="96">
        <v>33094</v>
      </c>
      <c r="N33" s="96">
        <v>27092</v>
      </c>
      <c r="O33" s="96">
        <v>27062</v>
      </c>
      <c r="P33" s="96">
        <v>30</v>
      </c>
      <c r="Q33" s="96">
        <v>64864</v>
      </c>
      <c r="R33" s="96">
        <v>1086</v>
      </c>
    </row>
    <row r="34" spans="1:19" ht="18" customHeight="1" x14ac:dyDescent="0.2">
      <c r="E34" s="670"/>
      <c r="F34" s="670"/>
      <c r="G34" s="112"/>
      <c r="I34" s="95">
        <v>5383</v>
      </c>
      <c r="J34" s="96">
        <v>790</v>
      </c>
      <c r="K34" s="96">
        <v>1162</v>
      </c>
      <c r="L34" s="96">
        <v>2733</v>
      </c>
      <c r="M34" s="96">
        <v>2650</v>
      </c>
      <c r="N34" s="96">
        <v>2368</v>
      </c>
      <c r="O34" s="96">
        <v>2367</v>
      </c>
      <c r="P34" s="96">
        <v>1</v>
      </c>
      <c r="Q34" s="96">
        <v>5377</v>
      </c>
      <c r="R34" s="96">
        <v>6</v>
      </c>
    </row>
    <row r="35" spans="1:19" ht="18" customHeight="1" x14ac:dyDescent="0.2">
      <c r="E35" s="670"/>
      <c r="F35" s="670"/>
      <c r="G35" s="112"/>
      <c r="I35" s="95">
        <v>59071</v>
      </c>
      <c r="J35" s="96">
        <v>8433</v>
      </c>
      <c r="K35" s="96">
        <v>14593</v>
      </c>
      <c r="L35" s="96">
        <v>29393</v>
      </c>
      <c r="M35" s="96">
        <v>29678</v>
      </c>
      <c r="N35" s="96">
        <v>24161</v>
      </c>
      <c r="O35" s="96">
        <v>24132</v>
      </c>
      <c r="P35" s="96">
        <v>29</v>
      </c>
      <c r="Q35" s="96">
        <v>57991</v>
      </c>
      <c r="R35" s="96">
        <v>1080</v>
      </c>
      <c r="S35" s="243"/>
    </row>
    <row r="36" spans="1:19" ht="18" customHeight="1" x14ac:dyDescent="0.2">
      <c r="E36" s="670"/>
      <c r="F36" s="670"/>
      <c r="G36" s="112"/>
      <c r="I36" s="95">
        <v>403</v>
      </c>
      <c r="J36" s="96">
        <v>69</v>
      </c>
      <c r="K36" s="96">
        <v>105</v>
      </c>
      <c r="L36" s="96">
        <v>209</v>
      </c>
      <c r="M36" s="96">
        <v>194</v>
      </c>
      <c r="N36" s="96">
        <v>154</v>
      </c>
      <c r="O36" s="96">
        <v>154</v>
      </c>
      <c r="P36" s="97" t="s">
        <v>1102</v>
      </c>
      <c r="Q36" s="96">
        <v>403</v>
      </c>
      <c r="R36" s="97" t="s">
        <v>1102</v>
      </c>
    </row>
    <row r="37" spans="1:19" ht="18" customHeight="1" x14ac:dyDescent="0.2">
      <c r="E37" s="670"/>
      <c r="F37" s="670"/>
      <c r="G37" s="112"/>
      <c r="I37" s="95">
        <v>1093</v>
      </c>
      <c r="J37" s="96">
        <v>171</v>
      </c>
      <c r="K37" s="96">
        <v>295</v>
      </c>
      <c r="L37" s="96">
        <v>521</v>
      </c>
      <c r="M37" s="96">
        <v>572</v>
      </c>
      <c r="N37" s="96">
        <v>409</v>
      </c>
      <c r="O37" s="96">
        <v>409</v>
      </c>
      <c r="P37" s="97" t="s">
        <v>1102</v>
      </c>
      <c r="Q37" s="96">
        <v>1093</v>
      </c>
      <c r="R37" s="97" t="s">
        <v>1102</v>
      </c>
    </row>
    <row r="38" spans="1:19" ht="18.7" customHeight="1" x14ac:dyDescent="0.2">
      <c r="C38" s="670"/>
      <c r="D38" s="670"/>
      <c r="E38" s="670"/>
      <c r="F38" s="672"/>
      <c r="G38" s="672"/>
      <c r="I38" s="95">
        <v>43313</v>
      </c>
      <c r="J38" s="96">
        <v>5471</v>
      </c>
      <c r="K38" s="96">
        <v>11422</v>
      </c>
      <c r="L38" s="96">
        <v>21561</v>
      </c>
      <c r="M38" s="96">
        <v>21752</v>
      </c>
      <c r="N38" s="96">
        <v>16838</v>
      </c>
      <c r="O38" s="96">
        <v>16826</v>
      </c>
      <c r="P38" s="96">
        <v>12</v>
      </c>
      <c r="Q38" s="96">
        <v>42617</v>
      </c>
      <c r="R38" s="96">
        <v>696</v>
      </c>
    </row>
    <row r="39" spans="1:19" ht="18" customHeight="1" x14ac:dyDescent="0.2">
      <c r="E39" s="670"/>
      <c r="F39" s="670"/>
      <c r="G39" s="112"/>
      <c r="I39" s="95">
        <v>2397</v>
      </c>
      <c r="J39" s="96">
        <v>300</v>
      </c>
      <c r="K39" s="96">
        <v>581</v>
      </c>
      <c r="L39" s="96">
        <v>1232</v>
      </c>
      <c r="M39" s="96">
        <v>1165</v>
      </c>
      <c r="N39" s="96">
        <v>973</v>
      </c>
      <c r="O39" s="96">
        <v>972</v>
      </c>
      <c r="P39" s="96">
        <v>1</v>
      </c>
      <c r="Q39" s="96">
        <v>2381</v>
      </c>
      <c r="R39" s="96">
        <v>16</v>
      </c>
    </row>
    <row r="40" spans="1:19" ht="18" customHeight="1" x14ac:dyDescent="0.2">
      <c r="E40" s="670"/>
      <c r="F40" s="670"/>
      <c r="G40" s="112"/>
      <c r="I40" s="95">
        <v>37789</v>
      </c>
      <c r="J40" s="96">
        <v>4717</v>
      </c>
      <c r="K40" s="96">
        <v>10098</v>
      </c>
      <c r="L40" s="96">
        <v>18772</v>
      </c>
      <c r="M40" s="96">
        <v>19017</v>
      </c>
      <c r="N40" s="96">
        <v>14598</v>
      </c>
      <c r="O40" s="96">
        <v>14588</v>
      </c>
      <c r="P40" s="96">
        <v>10</v>
      </c>
      <c r="Q40" s="96">
        <v>37114</v>
      </c>
      <c r="R40" s="96">
        <v>675</v>
      </c>
    </row>
    <row r="41" spans="1:19" ht="18" customHeight="1" x14ac:dyDescent="0.2">
      <c r="E41" s="670"/>
      <c r="F41" s="670"/>
      <c r="G41" s="112"/>
      <c r="I41" s="95">
        <v>3127</v>
      </c>
      <c r="J41" s="96">
        <v>454</v>
      </c>
      <c r="K41" s="96">
        <v>743</v>
      </c>
      <c r="L41" s="96">
        <v>1557</v>
      </c>
      <c r="M41" s="96">
        <v>1570</v>
      </c>
      <c r="N41" s="96">
        <v>1267</v>
      </c>
      <c r="O41" s="96">
        <v>1266</v>
      </c>
      <c r="P41" s="96">
        <v>1</v>
      </c>
      <c r="Q41" s="96">
        <v>3122</v>
      </c>
      <c r="R41" s="96">
        <v>5</v>
      </c>
    </row>
    <row r="42" spans="1:19" ht="18.7" customHeight="1" x14ac:dyDescent="0.2">
      <c r="A42" s="129"/>
      <c r="B42" s="236" t="s">
        <v>916</v>
      </c>
      <c r="C42" s="236"/>
      <c r="D42" s="671" t="s">
        <v>11</v>
      </c>
      <c r="E42" s="671"/>
      <c r="F42" s="671"/>
      <c r="G42" s="671"/>
      <c r="H42" s="129"/>
      <c r="I42" s="99">
        <v>77298</v>
      </c>
      <c r="J42" s="100">
        <v>9639</v>
      </c>
      <c r="K42" s="100">
        <v>23297</v>
      </c>
      <c r="L42" s="100">
        <v>38569</v>
      </c>
      <c r="M42" s="100">
        <v>38729</v>
      </c>
      <c r="N42" s="100">
        <v>27036</v>
      </c>
      <c r="O42" s="100">
        <v>26944</v>
      </c>
      <c r="P42" s="100">
        <v>92</v>
      </c>
      <c r="Q42" s="100">
        <v>73517</v>
      </c>
      <c r="R42" s="100">
        <v>3781</v>
      </c>
    </row>
    <row r="43" spans="1:19" ht="4.75" customHeight="1" x14ac:dyDescent="0.2"/>
    <row r="44" spans="1:19" ht="12.75" customHeight="1" x14ac:dyDescent="0.2">
      <c r="A44" s="1" t="s">
        <v>263</v>
      </c>
    </row>
    <row r="45" spans="1:19" ht="12.75" customHeight="1" x14ac:dyDescent="0.2">
      <c r="A45" s="1" t="s">
        <v>1207</v>
      </c>
    </row>
    <row r="46" spans="1:19" ht="12.75" customHeight="1" x14ac:dyDescent="0.2">
      <c r="A46" s="1" t="s">
        <v>1212</v>
      </c>
    </row>
    <row r="47" spans="1:19" ht="12.2" x14ac:dyDescent="0.2"/>
    <row r="48" spans="1:19" ht="12.2" x14ac:dyDescent="0.2"/>
    <row r="49" ht="12.2" x14ac:dyDescent="0.2"/>
    <row r="50" ht="12.2" x14ac:dyDescent="0.2"/>
  </sheetData>
  <mergeCells count="57">
    <mergeCell ref="B8:G8"/>
    <mergeCell ref="A1:R1"/>
    <mergeCell ref="A2:R2"/>
    <mergeCell ref="A4:H6"/>
    <mergeCell ref="I4:M4"/>
    <mergeCell ref="N4:P4"/>
    <mergeCell ref="Q4:R4"/>
    <mergeCell ref="I5:I6"/>
    <mergeCell ref="L5:L6"/>
    <mergeCell ref="M5:M6"/>
    <mergeCell ref="N5:N6"/>
    <mergeCell ref="O5:O6"/>
    <mergeCell ref="P5:P6"/>
    <mergeCell ref="Q5:Q6"/>
    <mergeCell ref="R5:R6"/>
    <mergeCell ref="B7:G7"/>
    <mergeCell ref="E18:F18"/>
    <mergeCell ref="D9:G9"/>
    <mergeCell ref="E10:G10"/>
    <mergeCell ref="C11:E11"/>
    <mergeCell ref="F11:G11"/>
    <mergeCell ref="E12:F12"/>
    <mergeCell ref="E13:F13"/>
    <mergeCell ref="E14:F14"/>
    <mergeCell ref="E15:F15"/>
    <mergeCell ref="C16:E16"/>
    <mergeCell ref="F16:G16"/>
    <mergeCell ref="E17:F17"/>
    <mergeCell ref="E28:F28"/>
    <mergeCell ref="E19:G19"/>
    <mergeCell ref="C20:E20"/>
    <mergeCell ref="F20:G20"/>
    <mergeCell ref="E21:F21"/>
    <mergeCell ref="E22:F22"/>
    <mergeCell ref="C23:E23"/>
    <mergeCell ref="F23:G23"/>
    <mergeCell ref="E24:F24"/>
    <mergeCell ref="E25:F25"/>
    <mergeCell ref="E26:G26"/>
    <mergeCell ref="C27:E27"/>
    <mergeCell ref="F27:G27"/>
    <mergeCell ref="E29:F29"/>
    <mergeCell ref="E30:F30"/>
    <mergeCell ref="E31:F31"/>
    <mergeCell ref="E32:F32"/>
    <mergeCell ref="C33:E33"/>
    <mergeCell ref="F33:G33"/>
    <mergeCell ref="E39:F39"/>
    <mergeCell ref="E40:F40"/>
    <mergeCell ref="E41:F41"/>
    <mergeCell ref="D42:G42"/>
    <mergeCell ref="E34:F34"/>
    <mergeCell ref="E35:F35"/>
    <mergeCell ref="E36:F36"/>
    <mergeCell ref="E37:F37"/>
    <mergeCell ref="C38:E38"/>
    <mergeCell ref="F38:G38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zoomScaleNormal="100" workbookViewId="0">
      <selection activeCell="O7" sqref="O7"/>
    </sheetView>
  </sheetViews>
  <sheetFormatPr defaultColWidth="9" defaultRowHeight="12.2" x14ac:dyDescent="0.2"/>
  <cols>
    <col min="1" max="1" width="0.5" style="44" customWidth="1"/>
    <col min="2" max="2" width="24.59765625" style="44" customWidth="1"/>
    <col min="3" max="3" width="0.5" style="44" customWidth="1"/>
    <col min="4" max="7" width="15.3984375" style="44" customWidth="1"/>
    <col min="8" max="16384" width="9" style="44"/>
  </cols>
  <sheetData>
    <row r="1" spans="1:7" ht="18.850000000000001" x14ac:dyDescent="0.2">
      <c r="A1" s="527" t="s">
        <v>1213</v>
      </c>
      <c r="B1" s="527"/>
      <c r="C1" s="527"/>
      <c r="D1" s="527"/>
      <c r="E1" s="527"/>
      <c r="F1" s="527"/>
      <c r="G1" s="677"/>
    </row>
    <row r="2" spans="1:7" ht="18.7" customHeight="1" x14ac:dyDescent="0.2">
      <c r="F2" s="57"/>
      <c r="G2" s="57" t="s">
        <v>1122</v>
      </c>
    </row>
    <row r="3" spans="1:7" ht="31.75" customHeight="1" x14ac:dyDescent="0.2">
      <c r="A3" s="515" t="s">
        <v>940</v>
      </c>
      <c r="B3" s="516"/>
      <c r="C3" s="516"/>
      <c r="D3" s="102" t="s">
        <v>1090</v>
      </c>
      <c r="E3" s="102" t="s">
        <v>473</v>
      </c>
      <c r="F3" s="102" t="s">
        <v>478</v>
      </c>
      <c r="G3" s="287" t="s">
        <v>1089</v>
      </c>
    </row>
    <row r="4" spans="1:7" ht="32.299999999999997" customHeight="1" x14ac:dyDescent="0.2">
      <c r="B4" s="42" t="s">
        <v>939</v>
      </c>
      <c r="D4" s="194">
        <v>132601</v>
      </c>
      <c r="E4" s="105">
        <v>141301</v>
      </c>
      <c r="F4" s="105">
        <v>144061</v>
      </c>
      <c r="G4" s="273">
        <v>151163</v>
      </c>
    </row>
    <row r="5" spans="1:7" ht="32.299999999999997" customHeight="1" x14ac:dyDescent="0.2">
      <c r="B5" s="44" t="s">
        <v>1214</v>
      </c>
      <c r="D5" s="109">
        <v>34297</v>
      </c>
      <c r="E5" s="105">
        <v>40672</v>
      </c>
      <c r="F5" s="105">
        <v>42391</v>
      </c>
      <c r="G5" s="273">
        <v>49573</v>
      </c>
    </row>
    <row r="6" spans="1:7" ht="32.299999999999997" customHeight="1" x14ac:dyDescent="0.2">
      <c r="B6" s="44" t="s">
        <v>1240</v>
      </c>
      <c r="D6" s="109">
        <v>32228</v>
      </c>
      <c r="E6" s="105">
        <v>35295</v>
      </c>
      <c r="F6" s="105">
        <v>37953</v>
      </c>
      <c r="G6" s="273">
        <v>40808</v>
      </c>
    </row>
    <row r="7" spans="1:7" ht="32.299999999999997" customHeight="1" x14ac:dyDescent="0.2">
      <c r="B7" s="44" t="s">
        <v>1241</v>
      </c>
      <c r="D7" s="109">
        <v>25863</v>
      </c>
      <c r="E7" s="105">
        <v>26533</v>
      </c>
      <c r="F7" s="105">
        <v>26937</v>
      </c>
      <c r="G7" s="273">
        <v>27303</v>
      </c>
    </row>
    <row r="8" spans="1:7" ht="32.299999999999997" customHeight="1" x14ac:dyDescent="0.2">
      <c r="B8" s="44" t="s">
        <v>1242</v>
      </c>
      <c r="D8" s="109">
        <v>23302</v>
      </c>
      <c r="E8" s="105">
        <v>23613</v>
      </c>
      <c r="F8" s="105">
        <v>22601</v>
      </c>
      <c r="G8" s="273">
        <v>21494</v>
      </c>
    </row>
    <row r="9" spans="1:7" ht="32.299999999999997" customHeight="1" x14ac:dyDescent="0.2">
      <c r="B9" s="44" t="s">
        <v>1243</v>
      </c>
      <c r="D9" s="109">
        <v>9609</v>
      </c>
      <c r="E9" s="105">
        <v>9164</v>
      </c>
      <c r="F9" s="105">
        <v>8903</v>
      </c>
      <c r="G9" s="273">
        <v>7977</v>
      </c>
    </row>
    <row r="10" spans="1:7" ht="32.299999999999997" customHeight="1" x14ac:dyDescent="0.2">
      <c r="B10" s="44" t="s">
        <v>1247</v>
      </c>
      <c r="D10" s="109">
        <v>4610</v>
      </c>
      <c r="E10" s="105">
        <v>3906</v>
      </c>
      <c r="F10" s="105">
        <v>3534</v>
      </c>
      <c r="G10" s="273">
        <v>2737</v>
      </c>
    </row>
    <row r="11" spans="1:7" ht="32.299999999999997" customHeight="1" x14ac:dyDescent="0.2">
      <c r="B11" s="44" t="s">
        <v>1248</v>
      </c>
      <c r="D11" s="109">
        <v>1997</v>
      </c>
      <c r="E11" s="105">
        <v>1549</v>
      </c>
      <c r="F11" s="105">
        <v>1267</v>
      </c>
      <c r="G11" s="273">
        <v>930</v>
      </c>
    </row>
    <row r="12" spans="1:7" ht="32.299999999999997" customHeight="1" x14ac:dyDescent="0.2">
      <c r="B12" s="44" t="s">
        <v>1246</v>
      </c>
      <c r="D12" s="109">
        <v>525</v>
      </c>
      <c r="E12" s="105">
        <v>443</v>
      </c>
      <c r="F12" s="105">
        <v>348</v>
      </c>
      <c r="G12" s="273">
        <v>243</v>
      </c>
    </row>
    <row r="13" spans="1:7" ht="32.299999999999997" customHeight="1" x14ac:dyDescent="0.2">
      <c r="B13" s="44" t="s">
        <v>1245</v>
      </c>
      <c r="D13" s="109">
        <v>129</v>
      </c>
      <c r="E13" s="105">
        <v>94</v>
      </c>
      <c r="F13" s="105">
        <v>101</v>
      </c>
      <c r="G13" s="273">
        <v>74</v>
      </c>
    </row>
    <row r="14" spans="1:7" ht="32.299999999999997" customHeight="1" x14ac:dyDescent="0.2">
      <c r="B14" s="44" t="s">
        <v>1244</v>
      </c>
      <c r="D14" s="109">
        <v>41</v>
      </c>
      <c r="E14" s="105">
        <v>32</v>
      </c>
      <c r="F14" s="105">
        <v>26</v>
      </c>
      <c r="G14" s="273">
        <v>24</v>
      </c>
    </row>
    <row r="15" spans="1:7" ht="32.299999999999997" customHeight="1" x14ac:dyDescent="0.2">
      <c r="B15" s="42" t="s">
        <v>936</v>
      </c>
      <c r="D15" s="109">
        <v>365019</v>
      </c>
      <c r="E15" s="105">
        <v>370144</v>
      </c>
      <c r="F15" s="105">
        <v>368063</v>
      </c>
      <c r="G15" s="273">
        <v>364748</v>
      </c>
    </row>
    <row r="16" spans="1:7" ht="32.299999999999997" customHeight="1" x14ac:dyDescent="0.2">
      <c r="B16" s="42" t="s">
        <v>937</v>
      </c>
      <c r="D16" s="94">
        <v>2.75</v>
      </c>
      <c r="E16" s="36">
        <v>2.62</v>
      </c>
      <c r="F16" s="36">
        <v>2.5499999999999998</v>
      </c>
      <c r="G16" s="288">
        <v>2.41</v>
      </c>
    </row>
    <row r="17" spans="1:7" ht="32.299999999999997" customHeight="1" x14ac:dyDescent="0.2">
      <c r="D17" s="109"/>
      <c r="E17" s="105"/>
      <c r="F17" s="105"/>
      <c r="G17" s="273"/>
    </row>
    <row r="18" spans="1:7" ht="32.299999999999997" customHeight="1" x14ac:dyDescent="0.2">
      <c r="B18" s="42" t="s">
        <v>938</v>
      </c>
      <c r="D18" s="109">
        <v>819</v>
      </c>
      <c r="E18" s="105">
        <v>875</v>
      </c>
      <c r="F18" s="105">
        <v>871</v>
      </c>
      <c r="G18" s="273">
        <v>1415</v>
      </c>
    </row>
    <row r="19" spans="1:7" ht="32.299999999999997" customHeight="1" x14ac:dyDescent="0.2">
      <c r="D19" s="109"/>
      <c r="E19" s="105"/>
      <c r="F19" s="105"/>
      <c r="G19" s="273"/>
    </row>
    <row r="20" spans="1:7" ht="32.299999999999997" customHeight="1" x14ac:dyDescent="0.2">
      <c r="A20" s="47"/>
      <c r="B20" s="134" t="s">
        <v>768</v>
      </c>
      <c r="C20" s="47"/>
      <c r="D20" s="81">
        <v>2654</v>
      </c>
      <c r="E20" s="82">
        <v>2658</v>
      </c>
      <c r="F20" s="82">
        <v>3262</v>
      </c>
      <c r="G20" s="277">
        <v>2478</v>
      </c>
    </row>
    <row r="21" spans="1:7" ht="18" customHeight="1" x14ac:dyDescent="0.2">
      <c r="A21" s="44" t="s">
        <v>110</v>
      </c>
    </row>
  </sheetData>
  <mergeCells count="2">
    <mergeCell ref="A3:C3"/>
    <mergeCell ref="A1:G1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ignoredErrors>
    <ignoredError sqref="E3:F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>
      <selection activeCell="O10" sqref="O10"/>
    </sheetView>
  </sheetViews>
  <sheetFormatPr defaultColWidth="9" defaultRowHeight="12.2" x14ac:dyDescent="0.2"/>
  <cols>
    <col min="1" max="1" width="13.09765625" style="396" customWidth="1"/>
    <col min="2" max="2" width="8.09765625" style="396" bestFit="1" customWidth="1"/>
    <col min="3" max="4" width="7.59765625" style="396" customWidth="1"/>
    <col min="5" max="10" width="7.3984375" style="396" customWidth="1"/>
    <col min="11" max="11" width="7.5" style="396" customWidth="1"/>
    <col min="12" max="16384" width="9" style="396"/>
  </cols>
  <sheetData>
    <row r="1" spans="1:12" ht="34.5" customHeight="1" x14ac:dyDescent="0.2">
      <c r="A1" s="396" t="s">
        <v>1105</v>
      </c>
    </row>
    <row r="2" spans="1:12" ht="21.75" customHeight="1" x14ac:dyDescent="0.2">
      <c r="A2" s="491" t="s">
        <v>862</v>
      </c>
      <c r="B2" s="493" t="s">
        <v>866</v>
      </c>
      <c r="C2" s="493"/>
      <c r="D2" s="493"/>
      <c r="E2" s="493" t="s">
        <v>945</v>
      </c>
      <c r="F2" s="493"/>
      <c r="G2" s="493"/>
      <c r="H2" s="493" t="s">
        <v>946</v>
      </c>
      <c r="I2" s="493"/>
      <c r="J2" s="493"/>
      <c r="K2" s="494" t="s">
        <v>944</v>
      </c>
    </row>
    <row r="3" spans="1:12" ht="21.75" customHeight="1" x14ac:dyDescent="0.2">
      <c r="A3" s="492"/>
      <c r="B3" s="392" t="s">
        <v>865</v>
      </c>
      <c r="C3" s="392" t="s">
        <v>863</v>
      </c>
      <c r="D3" s="392" t="s">
        <v>864</v>
      </c>
      <c r="E3" s="392" t="s">
        <v>865</v>
      </c>
      <c r="F3" s="392" t="s">
        <v>863</v>
      </c>
      <c r="G3" s="392" t="s">
        <v>864</v>
      </c>
      <c r="H3" s="392" t="s">
        <v>865</v>
      </c>
      <c r="I3" s="392" t="s">
        <v>863</v>
      </c>
      <c r="J3" s="392" t="s">
        <v>864</v>
      </c>
      <c r="K3" s="495"/>
    </row>
    <row r="4" spans="1:12" ht="15.8" customHeight="1" x14ac:dyDescent="0.2">
      <c r="A4" s="422" t="s">
        <v>1252</v>
      </c>
      <c r="B4" s="398">
        <v>967</v>
      </c>
      <c r="C4" s="92">
        <v>782</v>
      </c>
      <c r="D4" s="92">
        <v>185</v>
      </c>
      <c r="E4" s="92">
        <v>15408</v>
      </c>
      <c r="F4" s="92">
        <v>8937</v>
      </c>
      <c r="G4" s="92">
        <v>6471</v>
      </c>
      <c r="H4" s="92">
        <v>14241</v>
      </c>
      <c r="I4" s="92">
        <v>8076</v>
      </c>
      <c r="J4" s="92">
        <v>6165</v>
      </c>
      <c r="K4" s="92">
        <v>-200</v>
      </c>
    </row>
    <row r="5" spans="1:12" ht="15.8" customHeight="1" x14ac:dyDescent="0.2">
      <c r="A5" s="422" t="s">
        <v>1267</v>
      </c>
      <c r="B5" s="398">
        <v>-1058</v>
      </c>
      <c r="C5" s="92">
        <v>-578</v>
      </c>
      <c r="D5" s="92">
        <v>-480</v>
      </c>
      <c r="E5" s="92">
        <v>11423</v>
      </c>
      <c r="F5" s="92">
        <v>6599</v>
      </c>
      <c r="G5" s="92">
        <v>4824</v>
      </c>
      <c r="H5" s="92">
        <v>12441</v>
      </c>
      <c r="I5" s="92">
        <v>7173</v>
      </c>
      <c r="J5" s="92">
        <v>5268</v>
      </c>
      <c r="K5" s="92">
        <v>-40</v>
      </c>
    </row>
    <row r="6" spans="1:12" ht="15.8" customHeight="1" x14ac:dyDescent="0.2">
      <c r="A6" s="423" t="s">
        <v>1268</v>
      </c>
      <c r="B6" s="398">
        <v>-1400</v>
      </c>
      <c r="C6" s="92">
        <v>-747</v>
      </c>
      <c r="D6" s="92">
        <v>-653</v>
      </c>
      <c r="E6" s="92">
        <v>10600</v>
      </c>
      <c r="F6" s="92">
        <v>6124</v>
      </c>
      <c r="G6" s="92">
        <v>4476</v>
      </c>
      <c r="H6" s="92">
        <v>12032</v>
      </c>
      <c r="I6" s="92">
        <v>6891</v>
      </c>
      <c r="J6" s="92">
        <v>5141</v>
      </c>
      <c r="K6" s="92">
        <v>32</v>
      </c>
    </row>
    <row r="7" spans="1:12" ht="15.8" customHeight="1" x14ac:dyDescent="0.2">
      <c r="A7" s="423" t="s">
        <v>1269</v>
      </c>
      <c r="B7" s="398">
        <v>-35</v>
      </c>
      <c r="C7" s="92">
        <v>11</v>
      </c>
      <c r="D7" s="92">
        <v>-46</v>
      </c>
      <c r="E7" s="92">
        <v>13227</v>
      </c>
      <c r="F7" s="92">
        <v>7682</v>
      </c>
      <c r="G7" s="92">
        <v>5545</v>
      </c>
      <c r="H7" s="92">
        <v>13271</v>
      </c>
      <c r="I7" s="92">
        <v>7669</v>
      </c>
      <c r="J7" s="92">
        <v>5602</v>
      </c>
      <c r="K7" s="92">
        <v>9</v>
      </c>
    </row>
    <row r="8" spans="1:12" ht="15.8" customHeight="1" x14ac:dyDescent="0.2">
      <c r="A8" s="424" t="s">
        <v>1270</v>
      </c>
      <c r="B8" s="467">
        <v>-175</v>
      </c>
      <c r="C8" s="468">
        <v>-88</v>
      </c>
      <c r="D8" s="468">
        <v>-87</v>
      </c>
      <c r="E8" s="468">
        <v>13347</v>
      </c>
      <c r="F8" s="468">
        <v>7686</v>
      </c>
      <c r="G8" s="468">
        <v>5661</v>
      </c>
      <c r="H8" s="468">
        <v>13625</v>
      </c>
      <c r="I8" s="468">
        <v>7833</v>
      </c>
      <c r="J8" s="468">
        <v>5792</v>
      </c>
      <c r="K8" s="468">
        <v>103</v>
      </c>
      <c r="L8" s="399"/>
    </row>
    <row r="9" spans="1:12" ht="15.8" customHeight="1" x14ac:dyDescent="0.2">
      <c r="A9" s="386" t="s">
        <v>1271</v>
      </c>
      <c r="B9" s="398">
        <v>67</v>
      </c>
      <c r="C9" s="92">
        <v>16</v>
      </c>
      <c r="D9" s="92">
        <v>51</v>
      </c>
      <c r="E9" s="92">
        <v>980</v>
      </c>
      <c r="F9" s="92">
        <v>562</v>
      </c>
      <c r="G9" s="92">
        <v>418</v>
      </c>
      <c r="H9" s="92">
        <v>917</v>
      </c>
      <c r="I9" s="92">
        <v>544</v>
      </c>
      <c r="J9" s="92">
        <v>373</v>
      </c>
      <c r="K9" s="92">
        <v>4</v>
      </c>
    </row>
    <row r="10" spans="1:12" ht="15.8" customHeight="1" x14ac:dyDescent="0.2">
      <c r="A10" s="386" t="s">
        <v>1253</v>
      </c>
      <c r="B10" s="398">
        <v>-85</v>
      </c>
      <c r="C10" s="92">
        <v>-32</v>
      </c>
      <c r="D10" s="92">
        <v>-53</v>
      </c>
      <c r="E10" s="92">
        <v>896</v>
      </c>
      <c r="F10" s="92">
        <v>538</v>
      </c>
      <c r="G10" s="92">
        <v>358</v>
      </c>
      <c r="H10" s="92">
        <v>978</v>
      </c>
      <c r="I10" s="92">
        <v>566</v>
      </c>
      <c r="J10" s="92">
        <v>412</v>
      </c>
      <c r="K10" s="92">
        <v>-3</v>
      </c>
    </row>
    <row r="11" spans="1:12" ht="15.8" customHeight="1" x14ac:dyDescent="0.2">
      <c r="A11" s="386" t="s">
        <v>1254</v>
      </c>
      <c r="B11" s="398">
        <v>-811</v>
      </c>
      <c r="C11" s="92">
        <v>-556</v>
      </c>
      <c r="D11" s="92">
        <v>-255</v>
      </c>
      <c r="E11" s="92">
        <v>2074</v>
      </c>
      <c r="F11" s="92">
        <v>1118</v>
      </c>
      <c r="G11" s="92">
        <v>956</v>
      </c>
      <c r="H11" s="92">
        <v>2916</v>
      </c>
      <c r="I11" s="92">
        <v>1699</v>
      </c>
      <c r="J11" s="92">
        <v>1217</v>
      </c>
      <c r="K11" s="92">
        <v>31</v>
      </c>
    </row>
    <row r="12" spans="1:12" ht="15.8" customHeight="1" x14ac:dyDescent="0.2">
      <c r="A12" s="386" t="s">
        <v>1255</v>
      </c>
      <c r="B12" s="398">
        <v>484</v>
      </c>
      <c r="C12" s="92">
        <v>323</v>
      </c>
      <c r="D12" s="92">
        <v>161</v>
      </c>
      <c r="E12" s="92">
        <v>1619</v>
      </c>
      <c r="F12" s="92">
        <v>980</v>
      </c>
      <c r="G12" s="92">
        <v>639</v>
      </c>
      <c r="H12" s="92">
        <v>1133</v>
      </c>
      <c r="I12" s="92">
        <v>655</v>
      </c>
      <c r="J12" s="92">
        <v>478</v>
      </c>
      <c r="K12" s="92">
        <v>-2</v>
      </c>
    </row>
    <row r="13" spans="1:12" ht="15.8" customHeight="1" x14ac:dyDescent="0.2">
      <c r="A13" s="386" t="s">
        <v>1257</v>
      </c>
      <c r="B13" s="398">
        <v>32</v>
      </c>
      <c r="C13" s="92">
        <v>22</v>
      </c>
      <c r="D13" s="92">
        <v>10</v>
      </c>
      <c r="E13" s="92">
        <v>1044</v>
      </c>
      <c r="F13" s="92">
        <v>591</v>
      </c>
      <c r="G13" s="92">
        <v>453</v>
      </c>
      <c r="H13" s="92">
        <v>1008</v>
      </c>
      <c r="I13" s="92">
        <v>568</v>
      </c>
      <c r="J13" s="92">
        <v>440</v>
      </c>
      <c r="K13" s="92">
        <v>-4</v>
      </c>
    </row>
    <row r="14" spans="1:12" ht="15.8" customHeight="1" x14ac:dyDescent="0.2">
      <c r="A14" s="386" t="s">
        <v>1258</v>
      </c>
      <c r="B14" s="398">
        <v>-104</v>
      </c>
      <c r="C14" s="92">
        <v>-58</v>
      </c>
      <c r="D14" s="92">
        <v>-46</v>
      </c>
      <c r="E14" s="92">
        <v>907</v>
      </c>
      <c r="F14" s="92">
        <v>506</v>
      </c>
      <c r="G14" s="92">
        <v>401</v>
      </c>
      <c r="H14" s="92">
        <v>1017</v>
      </c>
      <c r="I14" s="92">
        <v>565</v>
      </c>
      <c r="J14" s="92">
        <v>452</v>
      </c>
      <c r="K14" s="92">
        <v>6</v>
      </c>
    </row>
    <row r="15" spans="1:12" ht="15.8" customHeight="1" x14ac:dyDescent="0.2">
      <c r="A15" s="386" t="s">
        <v>1259</v>
      </c>
      <c r="B15" s="398">
        <v>-68</v>
      </c>
      <c r="C15" s="92">
        <v>-9</v>
      </c>
      <c r="D15" s="92">
        <v>-59</v>
      </c>
      <c r="E15" s="92">
        <v>885</v>
      </c>
      <c r="F15" s="92">
        <v>528</v>
      </c>
      <c r="G15" s="92">
        <v>357</v>
      </c>
      <c r="H15" s="92">
        <v>962</v>
      </c>
      <c r="I15" s="92">
        <v>537</v>
      </c>
      <c r="J15" s="92">
        <v>425</v>
      </c>
      <c r="K15" s="92">
        <v>9</v>
      </c>
    </row>
    <row r="16" spans="1:12" ht="15.8" customHeight="1" x14ac:dyDescent="0.2">
      <c r="A16" s="386" t="s">
        <v>1260</v>
      </c>
      <c r="B16" s="398">
        <v>92</v>
      </c>
      <c r="C16" s="92">
        <v>48</v>
      </c>
      <c r="D16" s="92">
        <v>44</v>
      </c>
      <c r="E16" s="92">
        <v>1036</v>
      </c>
      <c r="F16" s="92">
        <v>594</v>
      </c>
      <c r="G16" s="92">
        <v>442</v>
      </c>
      <c r="H16" s="92">
        <v>941</v>
      </c>
      <c r="I16" s="92">
        <v>542</v>
      </c>
      <c r="J16" s="92">
        <v>399</v>
      </c>
      <c r="K16" s="92">
        <v>-3</v>
      </c>
    </row>
    <row r="17" spans="1:11" ht="15.8" customHeight="1" x14ac:dyDescent="0.2">
      <c r="A17" s="386" t="s">
        <v>1261</v>
      </c>
      <c r="B17" s="398">
        <v>0</v>
      </c>
      <c r="C17" s="92">
        <v>-4</v>
      </c>
      <c r="D17" s="92">
        <v>4</v>
      </c>
      <c r="E17" s="92">
        <v>985</v>
      </c>
      <c r="F17" s="92">
        <v>572</v>
      </c>
      <c r="G17" s="92">
        <v>413</v>
      </c>
      <c r="H17" s="92">
        <v>996</v>
      </c>
      <c r="I17" s="92">
        <v>579</v>
      </c>
      <c r="J17" s="92">
        <v>417</v>
      </c>
      <c r="K17" s="92">
        <v>11</v>
      </c>
    </row>
    <row r="18" spans="1:11" ht="15.8" customHeight="1" x14ac:dyDescent="0.2">
      <c r="A18" s="386" t="s">
        <v>1262</v>
      </c>
      <c r="B18" s="398">
        <v>210</v>
      </c>
      <c r="C18" s="92">
        <v>129</v>
      </c>
      <c r="D18" s="92">
        <v>81</v>
      </c>
      <c r="E18" s="92">
        <v>1115</v>
      </c>
      <c r="F18" s="92">
        <v>649</v>
      </c>
      <c r="G18" s="92">
        <v>466</v>
      </c>
      <c r="H18" s="92">
        <v>928</v>
      </c>
      <c r="I18" s="92">
        <v>533</v>
      </c>
      <c r="J18" s="92">
        <v>395</v>
      </c>
      <c r="K18" s="92">
        <v>23</v>
      </c>
    </row>
    <row r="19" spans="1:11" ht="15.8" customHeight="1" x14ac:dyDescent="0.2">
      <c r="A19" s="386" t="s">
        <v>1263</v>
      </c>
      <c r="B19" s="398">
        <v>-29</v>
      </c>
      <c r="C19" s="92">
        <v>4</v>
      </c>
      <c r="D19" s="92">
        <v>-33</v>
      </c>
      <c r="E19" s="92">
        <v>878</v>
      </c>
      <c r="F19" s="92">
        <v>520</v>
      </c>
      <c r="G19" s="92">
        <v>358</v>
      </c>
      <c r="H19" s="92">
        <v>898</v>
      </c>
      <c r="I19" s="92">
        <v>517</v>
      </c>
      <c r="J19" s="92">
        <v>381</v>
      </c>
      <c r="K19" s="92">
        <v>-9</v>
      </c>
    </row>
    <row r="20" spans="1:11" ht="15.8" customHeight="1" x14ac:dyDescent="0.2">
      <c r="A20" s="425" t="s">
        <v>1264</v>
      </c>
      <c r="B20" s="470">
        <v>37</v>
      </c>
      <c r="C20" s="472">
        <v>29</v>
      </c>
      <c r="D20" s="472">
        <v>8</v>
      </c>
      <c r="E20" s="472">
        <v>928</v>
      </c>
      <c r="F20" s="472">
        <v>528</v>
      </c>
      <c r="G20" s="472">
        <v>400</v>
      </c>
      <c r="H20" s="472">
        <v>931</v>
      </c>
      <c r="I20" s="472">
        <v>528</v>
      </c>
      <c r="J20" s="472">
        <v>403</v>
      </c>
      <c r="K20" s="472">
        <v>40</v>
      </c>
    </row>
    <row r="21" spans="1:11" ht="4.75" customHeight="1" x14ac:dyDescent="0.2"/>
    <row r="22" spans="1:11" ht="12.75" customHeight="1" x14ac:dyDescent="0.2">
      <c r="A22" s="396" t="s">
        <v>736</v>
      </c>
    </row>
    <row r="23" spans="1:11" ht="12.75" customHeight="1" x14ac:dyDescent="0.2">
      <c r="A23" s="396" t="s">
        <v>947</v>
      </c>
    </row>
  </sheetData>
  <sheetProtection selectLockedCells="1"/>
  <mergeCells count="5">
    <mergeCell ref="A2:A3"/>
    <mergeCell ref="K2:K3"/>
    <mergeCell ref="B2:D2"/>
    <mergeCell ref="E2:G2"/>
    <mergeCell ref="H2:J2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workbookViewId="0">
      <selection activeCell="K70" sqref="K70"/>
    </sheetView>
  </sheetViews>
  <sheetFormatPr defaultColWidth="9" defaultRowHeight="12.2" x14ac:dyDescent="0.2"/>
  <cols>
    <col min="1" max="1" width="12.69921875" style="400" customWidth="1"/>
    <col min="2" max="4" width="10.19921875" style="400" customWidth="1"/>
    <col min="5" max="5" width="12.69921875" style="400" customWidth="1"/>
    <col min="6" max="8" width="10.19921875" style="400" customWidth="1"/>
    <col min="9" max="16384" width="9" style="400"/>
  </cols>
  <sheetData>
    <row r="1" spans="1:8" ht="18.850000000000001" x14ac:dyDescent="0.2">
      <c r="A1" s="496" t="s">
        <v>1106</v>
      </c>
      <c r="B1" s="496"/>
      <c r="C1" s="496"/>
      <c r="D1" s="496"/>
      <c r="E1" s="496"/>
      <c r="F1" s="496"/>
      <c r="G1" s="496"/>
      <c r="H1" s="496"/>
    </row>
    <row r="2" spans="1:8" ht="18.7" customHeight="1" x14ac:dyDescent="0.2">
      <c r="H2" s="401" t="s">
        <v>1272</v>
      </c>
    </row>
    <row r="3" spans="1:8" ht="18.7" customHeight="1" x14ac:dyDescent="0.2">
      <c r="A3" s="393" t="s">
        <v>948</v>
      </c>
      <c r="B3" s="391" t="s">
        <v>298</v>
      </c>
      <c r="C3" s="391" t="s">
        <v>823</v>
      </c>
      <c r="D3" s="420" t="s">
        <v>824</v>
      </c>
      <c r="E3" s="419" t="s">
        <v>948</v>
      </c>
      <c r="F3" s="391" t="s">
        <v>298</v>
      </c>
      <c r="G3" s="391" t="s">
        <v>823</v>
      </c>
      <c r="H3" s="395" t="s">
        <v>824</v>
      </c>
    </row>
    <row r="4" spans="1:8" ht="1.1499999999999999" customHeight="1" x14ac:dyDescent="0.2">
      <c r="A4" s="402"/>
      <c r="B4" s="208"/>
      <c r="C4" s="208"/>
      <c r="D4" s="208"/>
      <c r="E4" s="421"/>
      <c r="F4" s="208"/>
      <c r="G4" s="208"/>
      <c r="H4" s="208"/>
    </row>
    <row r="5" spans="1:8" ht="16.5" customHeight="1" x14ac:dyDescent="0.2">
      <c r="A5" s="403" t="s">
        <v>961</v>
      </c>
      <c r="B5" s="473">
        <v>367353</v>
      </c>
      <c r="C5" s="473">
        <v>184111</v>
      </c>
      <c r="D5" s="473">
        <v>183242</v>
      </c>
      <c r="E5" s="404"/>
      <c r="F5" s="105"/>
      <c r="G5" s="105"/>
      <c r="H5" s="105" t="s">
        <v>767</v>
      </c>
    </row>
    <row r="6" spans="1:8" ht="16.5" customHeight="1" x14ac:dyDescent="0.2">
      <c r="A6" s="405" t="s">
        <v>1215</v>
      </c>
      <c r="B6" s="474">
        <v>12543</v>
      </c>
      <c r="C6" s="473">
        <v>6385</v>
      </c>
      <c r="D6" s="473">
        <v>6158</v>
      </c>
      <c r="E6" s="426" t="s">
        <v>960</v>
      </c>
      <c r="F6" s="474">
        <v>21253</v>
      </c>
      <c r="G6" s="473">
        <v>11173</v>
      </c>
      <c r="H6" s="473">
        <v>10080</v>
      </c>
    </row>
    <row r="7" spans="1:8" ht="16.5" customHeight="1" x14ac:dyDescent="0.2">
      <c r="A7" s="389" t="s">
        <v>453</v>
      </c>
      <c r="B7" s="475">
        <v>2194</v>
      </c>
      <c r="C7" s="406">
        <v>1118</v>
      </c>
      <c r="D7" s="406">
        <v>1076</v>
      </c>
      <c r="E7" s="427" t="s">
        <v>486</v>
      </c>
      <c r="F7" s="475">
        <v>4001</v>
      </c>
      <c r="G7" s="406">
        <v>2116</v>
      </c>
      <c r="H7" s="406">
        <v>1885</v>
      </c>
    </row>
    <row r="8" spans="1:8" ht="16.5" customHeight="1" x14ac:dyDescent="0.2">
      <c r="A8" s="389" t="s">
        <v>454</v>
      </c>
      <c r="B8" s="475">
        <v>2433</v>
      </c>
      <c r="C8" s="406">
        <v>1246</v>
      </c>
      <c r="D8" s="406">
        <v>1187</v>
      </c>
      <c r="E8" s="427" t="s">
        <v>487</v>
      </c>
      <c r="F8" s="475">
        <v>4197</v>
      </c>
      <c r="G8" s="406">
        <v>2199</v>
      </c>
      <c r="H8" s="406">
        <v>1998</v>
      </c>
    </row>
    <row r="9" spans="1:8" ht="16.5" customHeight="1" x14ac:dyDescent="0.2">
      <c r="A9" s="389" t="s">
        <v>815</v>
      </c>
      <c r="B9" s="475">
        <v>2535</v>
      </c>
      <c r="C9" s="406">
        <v>1307</v>
      </c>
      <c r="D9" s="406">
        <v>1228</v>
      </c>
      <c r="E9" s="427" t="s">
        <v>488</v>
      </c>
      <c r="F9" s="475">
        <v>4143</v>
      </c>
      <c r="G9" s="406">
        <v>2183</v>
      </c>
      <c r="H9" s="406">
        <v>1960</v>
      </c>
    </row>
    <row r="10" spans="1:8" ht="16.5" customHeight="1" x14ac:dyDescent="0.2">
      <c r="A10" s="389" t="s">
        <v>455</v>
      </c>
      <c r="B10" s="475">
        <v>2613</v>
      </c>
      <c r="C10" s="406">
        <v>1336</v>
      </c>
      <c r="D10" s="406">
        <v>1277</v>
      </c>
      <c r="E10" s="427" t="s">
        <v>489</v>
      </c>
      <c r="F10" s="475">
        <v>4405</v>
      </c>
      <c r="G10" s="406">
        <v>2360</v>
      </c>
      <c r="H10" s="406">
        <v>2045</v>
      </c>
    </row>
    <row r="11" spans="1:8" ht="16.5" customHeight="1" x14ac:dyDescent="0.2">
      <c r="A11" s="389" t="s">
        <v>456</v>
      </c>
      <c r="B11" s="475">
        <v>2768</v>
      </c>
      <c r="C11" s="406">
        <v>1378</v>
      </c>
      <c r="D11" s="406">
        <v>1390</v>
      </c>
      <c r="E11" s="427" t="s">
        <v>490</v>
      </c>
      <c r="F11" s="475">
        <v>4507</v>
      </c>
      <c r="G11" s="406">
        <v>2315</v>
      </c>
      <c r="H11" s="406">
        <v>2192</v>
      </c>
    </row>
    <row r="12" spans="1:8" ht="16.5" customHeight="1" x14ac:dyDescent="0.2">
      <c r="A12" s="405" t="s">
        <v>1216</v>
      </c>
      <c r="B12" s="474">
        <v>15499</v>
      </c>
      <c r="C12" s="473">
        <v>7900</v>
      </c>
      <c r="D12" s="473">
        <v>7599</v>
      </c>
      <c r="E12" s="426" t="s">
        <v>959</v>
      </c>
      <c r="F12" s="474">
        <v>23743</v>
      </c>
      <c r="G12" s="473">
        <v>12545</v>
      </c>
      <c r="H12" s="473">
        <v>11198</v>
      </c>
    </row>
    <row r="13" spans="1:8" ht="16.5" customHeight="1" x14ac:dyDescent="0.2">
      <c r="A13" s="389" t="s">
        <v>457</v>
      </c>
      <c r="B13" s="475">
        <v>2916</v>
      </c>
      <c r="C13" s="406">
        <v>1474</v>
      </c>
      <c r="D13" s="406">
        <v>1442</v>
      </c>
      <c r="E13" s="427" t="s">
        <v>491</v>
      </c>
      <c r="F13" s="475">
        <v>4663</v>
      </c>
      <c r="G13" s="406">
        <v>2476</v>
      </c>
      <c r="H13" s="406">
        <v>2187</v>
      </c>
    </row>
    <row r="14" spans="1:8" ht="16.5" customHeight="1" x14ac:dyDescent="0.2">
      <c r="A14" s="389" t="s">
        <v>458</v>
      </c>
      <c r="B14" s="475">
        <v>2960</v>
      </c>
      <c r="C14" s="406">
        <v>1471</v>
      </c>
      <c r="D14" s="406">
        <v>1489</v>
      </c>
      <c r="E14" s="427" t="s">
        <v>492</v>
      </c>
      <c r="F14" s="475">
        <v>4663</v>
      </c>
      <c r="G14" s="406">
        <v>2448</v>
      </c>
      <c r="H14" s="406">
        <v>2215</v>
      </c>
    </row>
    <row r="15" spans="1:8" ht="16.5" customHeight="1" x14ac:dyDescent="0.2">
      <c r="A15" s="389" t="s">
        <v>459</v>
      </c>
      <c r="B15" s="475">
        <v>3097</v>
      </c>
      <c r="C15" s="406">
        <v>1598</v>
      </c>
      <c r="D15" s="406">
        <v>1499</v>
      </c>
      <c r="E15" s="427" t="s">
        <v>493</v>
      </c>
      <c r="F15" s="475">
        <v>4648</v>
      </c>
      <c r="G15" s="406">
        <v>2493</v>
      </c>
      <c r="H15" s="406">
        <v>2155</v>
      </c>
    </row>
    <row r="16" spans="1:8" ht="16.5" customHeight="1" x14ac:dyDescent="0.2">
      <c r="A16" s="389" t="s">
        <v>460</v>
      </c>
      <c r="B16" s="475">
        <v>3241</v>
      </c>
      <c r="C16" s="406">
        <v>1651</v>
      </c>
      <c r="D16" s="406">
        <v>1590</v>
      </c>
      <c r="E16" s="427" t="s">
        <v>494</v>
      </c>
      <c r="F16" s="475">
        <v>4840</v>
      </c>
      <c r="G16" s="406">
        <v>2534</v>
      </c>
      <c r="H16" s="406">
        <v>2306</v>
      </c>
    </row>
    <row r="17" spans="1:8" ht="16.5" customHeight="1" x14ac:dyDescent="0.2">
      <c r="A17" s="389" t="s">
        <v>461</v>
      </c>
      <c r="B17" s="475">
        <v>3285</v>
      </c>
      <c r="C17" s="406">
        <v>1706</v>
      </c>
      <c r="D17" s="406">
        <v>1579</v>
      </c>
      <c r="E17" s="427" t="s">
        <v>495</v>
      </c>
      <c r="F17" s="475">
        <v>4929</v>
      </c>
      <c r="G17" s="406">
        <v>2594</v>
      </c>
      <c r="H17" s="406">
        <v>2335</v>
      </c>
    </row>
    <row r="18" spans="1:8" ht="16.5" customHeight="1" x14ac:dyDescent="0.2">
      <c r="A18" s="405" t="s">
        <v>949</v>
      </c>
      <c r="B18" s="474">
        <v>17554</v>
      </c>
      <c r="C18" s="473">
        <v>8971</v>
      </c>
      <c r="D18" s="473">
        <v>8583</v>
      </c>
      <c r="E18" s="426" t="s">
        <v>958</v>
      </c>
      <c r="F18" s="474">
        <v>27160</v>
      </c>
      <c r="G18" s="473">
        <v>14067</v>
      </c>
      <c r="H18" s="473">
        <v>13093</v>
      </c>
    </row>
    <row r="19" spans="1:8" ht="16.5" customHeight="1" x14ac:dyDescent="0.2">
      <c r="A19" s="389" t="s">
        <v>462</v>
      </c>
      <c r="B19" s="475">
        <v>3368</v>
      </c>
      <c r="C19" s="406">
        <v>1729</v>
      </c>
      <c r="D19" s="406">
        <v>1639</v>
      </c>
      <c r="E19" s="427" t="s">
        <v>496</v>
      </c>
      <c r="F19" s="475">
        <v>5090</v>
      </c>
      <c r="G19" s="406">
        <v>2624</v>
      </c>
      <c r="H19" s="406">
        <v>2466</v>
      </c>
    </row>
    <row r="20" spans="1:8" ht="16.5" customHeight="1" x14ac:dyDescent="0.2">
      <c r="A20" s="389" t="s">
        <v>735</v>
      </c>
      <c r="B20" s="475">
        <v>3439</v>
      </c>
      <c r="C20" s="406">
        <v>1723</v>
      </c>
      <c r="D20" s="406">
        <v>1716</v>
      </c>
      <c r="E20" s="427" t="s">
        <v>497</v>
      </c>
      <c r="F20" s="475">
        <v>5272</v>
      </c>
      <c r="G20" s="406">
        <v>2709</v>
      </c>
      <c r="H20" s="406">
        <v>2563</v>
      </c>
    </row>
    <row r="21" spans="1:8" ht="16.5" customHeight="1" x14ac:dyDescent="0.2">
      <c r="A21" s="389" t="s">
        <v>463</v>
      </c>
      <c r="B21" s="475">
        <v>3609</v>
      </c>
      <c r="C21" s="406">
        <v>1847</v>
      </c>
      <c r="D21" s="406">
        <v>1762</v>
      </c>
      <c r="E21" s="427" t="s">
        <v>498</v>
      </c>
      <c r="F21" s="475">
        <v>5213</v>
      </c>
      <c r="G21" s="406">
        <v>2647</v>
      </c>
      <c r="H21" s="406">
        <v>2566</v>
      </c>
    </row>
    <row r="22" spans="1:8" ht="16.5" customHeight="1" x14ac:dyDescent="0.2">
      <c r="A22" s="389" t="s">
        <v>464</v>
      </c>
      <c r="B22" s="475">
        <v>3497</v>
      </c>
      <c r="C22" s="406">
        <v>1853</v>
      </c>
      <c r="D22" s="406">
        <v>1644</v>
      </c>
      <c r="E22" s="427" t="s">
        <v>499</v>
      </c>
      <c r="F22" s="475">
        <v>5595</v>
      </c>
      <c r="G22" s="406">
        <v>2955</v>
      </c>
      <c r="H22" s="406">
        <v>2640</v>
      </c>
    </row>
    <row r="23" spans="1:8" ht="16.5" customHeight="1" x14ac:dyDescent="0.2">
      <c r="A23" s="389" t="s">
        <v>465</v>
      </c>
      <c r="B23" s="475">
        <v>3641</v>
      </c>
      <c r="C23" s="406">
        <v>1819</v>
      </c>
      <c r="D23" s="406">
        <v>1822</v>
      </c>
      <c r="E23" s="427" t="s">
        <v>500</v>
      </c>
      <c r="F23" s="475">
        <v>5990</v>
      </c>
      <c r="G23" s="406">
        <v>3132</v>
      </c>
      <c r="H23" s="406">
        <v>2858</v>
      </c>
    </row>
    <row r="24" spans="1:8" ht="16.5" customHeight="1" x14ac:dyDescent="0.2">
      <c r="A24" s="405" t="s">
        <v>950</v>
      </c>
      <c r="B24" s="474">
        <v>17825</v>
      </c>
      <c r="C24" s="473">
        <v>9139</v>
      </c>
      <c r="D24" s="473">
        <v>8686</v>
      </c>
      <c r="E24" s="426" t="s">
        <v>957</v>
      </c>
      <c r="F24" s="474">
        <v>29470</v>
      </c>
      <c r="G24" s="473">
        <v>15525</v>
      </c>
      <c r="H24" s="473">
        <v>13945</v>
      </c>
    </row>
    <row r="25" spans="1:8" ht="16.5" customHeight="1" x14ac:dyDescent="0.2">
      <c r="A25" s="389" t="s">
        <v>466</v>
      </c>
      <c r="B25" s="475">
        <v>3595</v>
      </c>
      <c r="C25" s="406">
        <v>1832</v>
      </c>
      <c r="D25" s="406">
        <v>1763</v>
      </c>
      <c r="E25" s="427" t="s">
        <v>501</v>
      </c>
      <c r="F25" s="475">
        <v>6239</v>
      </c>
      <c r="G25" s="406">
        <v>3316</v>
      </c>
      <c r="H25" s="406">
        <v>2923</v>
      </c>
    </row>
    <row r="26" spans="1:8" ht="16.5" customHeight="1" x14ac:dyDescent="0.2">
      <c r="A26" s="389" t="s">
        <v>467</v>
      </c>
      <c r="B26" s="475">
        <v>3640</v>
      </c>
      <c r="C26" s="406">
        <v>1903</v>
      </c>
      <c r="D26" s="406">
        <v>1737</v>
      </c>
      <c r="E26" s="427" t="s">
        <v>502</v>
      </c>
      <c r="F26" s="475">
        <v>6167</v>
      </c>
      <c r="G26" s="406">
        <v>3265</v>
      </c>
      <c r="H26" s="406">
        <v>2902</v>
      </c>
    </row>
    <row r="27" spans="1:8" ht="16.5" customHeight="1" x14ac:dyDescent="0.2">
      <c r="A27" s="389" t="s">
        <v>468</v>
      </c>
      <c r="B27" s="475">
        <v>3593</v>
      </c>
      <c r="C27" s="406">
        <v>1846</v>
      </c>
      <c r="D27" s="406">
        <v>1747</v>
      </c>
      <c r="E27" s="427" t="s">
        <v>503</v>
      </c>
      <c r="F27" s="475">
        <v>6056</v>
      </c>
      <c r="G27" s="406">
        <v>3192</v>
      </c>
      <c r="H27" s="406">
        <v>2864</v>
      </c>
    </row>
    <row r="28" spans="1:8" ht="16.5" customHeight="1" x14ac:dyDescent="0.2">
      <c r="A28" s="389" t="s">
        <v>469</v>
      </c>
      <c r="B28" s="475">
        <v>3406</v>
      </c>
      <c r="C28" s="406">
        <v>1719</v>
      </c>
      <c r="D28" s="406">
        <v>1687</v>
      </c>
      <c r="E28" s="427" t="s">
        <v>504</v>
      </c>
      <c r="F28" s="475">
        <v>5668</v>
      </c>
      <c r="G28" s="406">
        <v>2957</v>
      </c>
      <c r="H28" s="406">
        <v>2711</v>
      </c>
    </row>
    <row r="29" spans="1:8" ht="16.5" customHeight="1" x14ac:dyDescent="0.2">
      <c r="A29" s="389" t="s">
        <v>470</v>
      </c>
      <c r="B29" s="475">
        <v>3591</v>
      </c>
      <c r="C29" s="406">
        <v>1839</v>
      </c>
      <c r="D29" s="406">
        <v>1752</v>
      </c>
      <c r="E29" s="427" t="s">
        <v>505</v>
      </c>
      <c r="F29" s="475">
        <v>5340</v>
      </c>
      <c r="G29" s="406">
        <v>2795</v>
      </c>
      <c r="H29" s="406">
        <v>2545</v>
      </c>
    </row>
    <row r="30" spans="1:8" ht="16.5" customHeight="1" x14ac:dyDescent="0.2">
      <c r="A30" s="405" t="s">
        <v>951</v>
      </c>
      <c r="B30" s="474">
        <v>19994</v>
      </c>
      <c r="C30" s="473">
        <v>10741</v>
      </c>
      <c r="D30" s="473">
        <v>9253</v>
      </c>
      <c r="E30" s="426" t="s">
        <v>956</v>
      </c>
      <c r="F30" s="474">
        <v>24795</v>
      </c>
      <c r="G30" s="473">
        <v>12734</v>
      </c>
      <c r="H30" s="473">
        <v>12061</v>
      </c>
    </row>
    <row r="31" spans="1:8" ht="16.5" customHeight="1" x14ac:dyDescent="0.2">
      <c r="A31" s="389" t="s">
        <v>471</v>
      </c>
      <c r="B31" s="475">
        <v>3723</v>
      </c>
      <c r="C31" s="406">
        <v>1883</v>
      </c>
      <c r="D31" s="406">
        <v>1840</v>
      </c>
      <c r="E31" s="427" t="s">
        <v>506</v>
      </c>
      <c r="F31" s="475">
        <v>5431</v>
      </c>
      <c r="G31" s="406">
        <v>2820</v>
      </c>
      <c r="H31" s="406">
        <v>2611</v>
      </c>
    </row>
    <row r="32" spans="1:8" ht="16.5" customHeight="1" x14ac:dyDescent="0.2">
      <c r="A32" s="389" t="s">
        <v>472</v>
      </c>
      <c r="B32" s="475">
        <v>4038</v>
      </c>
      <c r="C32" s="406">
        <v>2213</v>
      </c>
      <c r="D32" s="406">
        <v>1825</v>
      </c>
      <c r="E32" s="427" t="s">
        <v>507</v>
      </c>
      <c r="F32" s="475">
        <v>5337</v>
      </c>
      <c r="G32" s="406">
        <v>2768</v>
      </c>
      <c r="H32" s="406">
        <v>2569</v>
      </c>
    </row>
    <row r="33" spans="1:8" ht="16.5" customHeight="1" x14ac:dyDescent="0.2">
      <c r="A33" s="389" t="s">
        <v>473</v>
      </c>
      <c r="B33" s="475">
        <v>4068</v>
      </c>
      <c r="C33" s="406">
        <v>2198</v>
      </c>
      <c r="D33" s="406">
        <v>1870</v>
      </c>
      <c r="E33" s="427" t="s">
        <v>508</v>
      </c>
      <c r="F33" s="475">
        <v>4347</v>
      </c>
      <c r="G33" s="406">
        <v>2274</v>
      </c>
      <c r="H33" s="406">
        <v>2073</v>
      </c>
    </row>
    <row r="34" spans="1:8" ht="16.5" customHeight="1" x14ac:dyDescent="0.2">
      <c r="A34" s="389" t="s">
        <v>474</v>
      </c>
      <c r="B34" s="475">
        <v>4127</v>
      </c>
      <c r="C34" s="406">
        <v>2267</v>
      </c>
      <c r="D34" s="406">
        <v>1860</v>
      </c>
      <c r="E34" s="427" t="s">
        <v>509</v>
      </c>
      <c r="F34" s="475">
        <v>4804</v>
      </c>
      <c r="G34" s="406">
        <v>2442</v>
      </c>
      <c r="H34" s="406">
        <v>2362</v>
      </c>
    </row>
    <row r="35" spans="1:8" ht="16.5" customHeight="1" x14ac:dyDescent="0.2">
      <c r="A35" s="389" t="s">
        <v>475</v>
      </c>
      <c r="B35" s="475">
        <v>4038</v>
      </c>
      <c r="C35" s="406">
        <v>2180</v>
      </c>
      <c r="D35" s="406">
        <v>1858</v>
      </c>
      <c r="E35" s="427" t="s">
        <v>510</v>
      </c>
      <c r="F35" s="475">
        <v>4876</v>
      </c>
      <c r="G35" s="406">
        <v>2430</v>
      </c>
      <c r="H35" s="406">
        <v>2446</v>
      </c>
    </row>
    <row r="36" spans="1:8" ht="16.5" customHeight="1" x14ac:dyDescent="0.2">
      <c r="A36" s="405" t="s">
        <v>952</v>
      </c>
      <c r="B36" s="474">
        <v>19100</v>
      </c>
      <c r="C36" s="473">
        <v>10194</v>
      </c>
      <c r="D36" s="473">
        <v>8906</v>
      </c>
      <c r="E36" s="426" t="s">
        <v>955</v>
      </c>
      <c r="F36" s="474">
        <v>21903</v>
      </c>
      <c r="G36" s="473">
        <v>11060</v>
      </c>
      <c r="H36" s="473">
        <v>10843</v>
      </c>
    </row>
    <row r="37" spans="1:8" ht="16.5" customHeight="1" x14ac:dyDescent="0.2">
      <c r="A37" s="389" t="s">
        <v>476</v>
      </c>
      <c r="B37" s="475">
        <v>3805</v>
      </c>
      <c r="C37" s="406">
        <v>2025</v>
      </c>
      <c r="D37" s="406">
        <v>1780</v>
      </c>
      <c r="E37" s="427" t="s">
        <v>220</v>
      </c>
      <c r="F37" s="475">
        <v>4634</v>
      </c>
      <c r="G37" s="406">
        <v>2353</v>
      </c>
      <c r="H37" s="406">
        <v>2281</v>
      </c>
    </row>
    <row r="38" spans="1:8" ht="16.5" customHeight="1" x14ac:dyDescent="0.2">
      <c r="A38" s="389" t="s">
        <v>477</v>
      </c>
      <c r="B38" s="475">
        <v>3797</v>
      </c>
      <c r="C38" s="406">
        <v>2049</v>
      </c>
      <c r="D38" s="406">
        <v>1748</v>
      </c>
      <c r="E38" s="427" t="s">
        <v>511</v>
      </c>
      <c r="F38" s="475">
        <v>4454</v>
      </c>
      <c r="G38" s="406">
        <v>2299</v>
      </c>
      <c r="H38" s="406">
        <v>2155</v>
      </c>
    </row>
    <row r="39" spans="1:8" ht="16.5" customHeight="1" x14ac:dyDescent="0.2">
      <c r="A39" s="389" t="s">
        <v>478</v>
      </c>
      <c r="B39" s="475">
        <v>3815</v>
      </c>
      <c r="C39" s="406">
        <v>2072</v>
      </c>
      <c r="D39" s="406">
        <v>1743</v>
      </c>
      <c r="E39" s="427" t="s">
        <v>512</v>
      </c>
      <c r="F39" s="475">
        <v>4346</v>
      </c>
      <c r="G39" s="406">
        <v>2167</v>
      </c>
      <c r="H39" s="406">
        <v>2179</v>
      </c>
    </row>
    <row r="40" spans="1:8" ht="16.5" customHeight="1" x14ac:dyDescent="0.2">
      <c r="A40" s="389" t="s">
        <v>479</v>
      </c>
      <c r="B40" s="475">
        <v>3911</v>
      </c>
      <c r="C40" s="406">
        <v>2044</v>
      </c>
      <c r="D40" s="406">
        <v>1867</v>
      </c>
      <c r="E40" s="427" t="s">
        <v>513</v>
      </c>
      <c r="F40" s="475">
        <v>4168</v>
      </c>
      <c r="G40" s="406">
        <v>2166</v>
      </c>
      <c r="H40" s="406">
        <v>2002</v>
      </c>
    </row>
    <row r="41" spans="1:8" ht="16.5" customHeight="1" x14ac:dyDescent="0.2">
      <c r="A41" s="389" t="s">
        <v>480</v>
      </c>
      <c r="B41" s="475">
        <v>3772</v>
      </c>
      <c r="C41" s="406">
        <v>2004</v>
      </c>
      <c r="D41" s="406">
        <v>1768</v>
      </c>
      <c r="E41" s="427" t="s">
        <v>514</v>
      </c>
      <c r="F41" s="475">
        <v>4301</v>
      </c>
      <c r="G41" s="406">
        <v>2075</v>
      </c>
      <c r="H41" s="406">
        <v>2226</v>
      </c>
    </row>
    <row r="42" spans="1:8" ht="16.5" customHeight="1" x14ac:dyDescent="0.2">
      <c r="A42" s="405" t="s">
        <v>953</v>
      </c>
      <c r="B42" s="474">
        <v>18898</v>
      </c>
      <c r="C42" s="473">
        <v>10149</v>
      </c>
      <c r="D42" s="473">
        <v>8749</v>
      </c>
      <c r="E42" s="426" t="s">
        <v>954</v>
      </c>
      <c r="F42" s="474">
        <v>20517</v>
      </c>
      <c r="G42" s="473">
        <v>10206</v>
      </c>
      <c r="H42" s="473">
        <v>10311</v>
      </c>
    </row>
    <row r="43" spans="1:8" ht="16.5" customHeight="1" x14ac:dyDescent="0.2">
      <c r="A43" s="389" t="s">
        <v>481</v>
      </c>
      <c r="B43" s="475">
        <v>3630</v>
      </c>
      <c r="C43" s="406">
        <v>1956</v>
      </c>
      <c r="D43" s="406">
        <v>1674</v>
      </c>
      <c r="E43" s="427" t="s">
        <v>515</v>
      </c>
      <c r="F43" s="475">
        <v>4284</v>
      </c>
      <c r="G43" s="406">
        <v>2157</v>
      </c>
      <c r="H43" s="406">
        <v>2127</v>
      </c>
    </row>
    <row r="44" spans="1:8" ht="16.5" customHeight="1" x14ac:dyDescent="0.2">
      <c r="A44" s="389" t="s">
        <v>482</v>
      </c>
      <c r="B44" s="475">
        <v>3831</v>
      </c>
      <c r="C44" s="406">
        <v>2026</v>
      </c>
      <c r="D44" s="406">
        <v>1805</v>
      </c>
      <c r="E44" s="427" t="s">
        <v>516</v>
      </c>
      <c r="F44" s="475">
        <v>4004</v>
      </c>
      <c r="G44" s="406">
        <v>2017</v>
      </c>
      <c r="H44" s="406">
        <v>1987</v>
      </c>
    </row>
    <row r="45" spans="1:8" ht="15.65" customHeight="1" x14ac:dyDescent="0.2">
      <c r="A45" s="389" t="s">
        <v>483</v>
      </c>
      <c r="B45" s="475">
        <v>3769</v>
      </c>
      <c r="C45" s="406">
        <v>2032</v>
      </c>
      <c r="D45" s="406">
        <v>1737</v>
      </c>
      <c r="E45" s="427" t="s">
        <v>517</v>
      </c>
      <c r="F45" s="475">
        <v>4080</v>
      </c>
      <c r="G45" s="406">
        <v>2017</v>
      </c>
      <c r="H45" s="406">
        <v>2063</v>
      </c>
    </row>
    <row r="46" spans="1:8" ht="15.65" customHeight="1" x14ac:dyDescent="0.2">
      <c r="A46" s="389" t="s">
        <v>484</v>
      </c>
      <c r="B46" s="475">
        <v>3772</v>
      </c>
      <c r="C46" s="406">
        <v>2074</v>
      </c>
      <c r="D46" s="406">
        <v>1698</v>
      </c>
      <c r="E46" s="427" t="s">
        <v>518</v>
      </c>
      <c r="F46" s="475">
        <v>4091</v>
      </c>
      <c r="G46" s="406">
        <v>2009</v>
      </c>
      <c r="H46" s="406">
        <v>2082</v>
      </c>
    </row>
    <row r="47" spans="1:8" ht="16.5" customHeight="1" x14ac:dyDescent="0.2">
      <c r="A47" s="389" t="s">
        <v>485</v>
      </c>
      <c r="B47" s="475">
        <v>3896</v>
      </c>
      <c r="C47" s="406">
        <v>2061</v>
      </c>
      <c r="D47" s="406">
        <v>1835</v>
      </c>
      <c r="E47" s="427" t="s">
        <v>519</v>
      </c>
      <c r="F47" s="475">
        <v>4058</v>
      </c>
      <c r="G47" s="406">
        <v>2006</v>
      </c>
      <c r="H47" s="406">
        <v>2052</v>
      </c>
    </row>
    <row r="48" spans="1:8" ht="2.25" customHeight="1" x14ac:dyDescent="0.2">
      <c r="A48" s="20"/>
      <c r="B48" s="81"/>
      <c r="C48" s="82"/>
      <c r="D48" s="82"/>
      <c r="E48" s="407"/>
      <c r="F48" s="82"/>
      <c r="G48" s="82"/>
      <c r="H48" s="82"/>
    </row>
    <row r="49" spans="1:10" ht="18.850000000000001" x14ac:dyDescent="0.2">
      <c r="A49" s="496" t="s">
        <v>1107</v>
      </c>
      <c r="B49" s="496"/>
      <c r="C49" s="496"/>
      <c r="D49" s="496"/>
      <c r="E49" s="496"/>
      <c r="F49" s="496"/>
      <c r="G49" s="496"/>
      <c r="H49" s="496"/>
    </row>
    <row r="50" spans="1:10" ht="18.7" customHeight="1" x14ac:dyDescent="0.2">
      <c r="H50" s="401"/>
    </row>
    <row r="51" spans="1:10" ht="18.7" customHeight="1" x14ac:dyDescent="0.2">
      <c r="A51" s="393" t="s">
        <v>948</v>
      </c>
      <c r="B51" s="391" t="s">
        <v>298</v>
      </c>
      <c r="C51" s="391" t="s">
        <v>823</v>
      </c>
      <c r="D51" s="420" t="s">
        <v>824</v>
      </c>
      <c r="E51" s="419" t="s">
        <v>948</v>
      </c>
      <c r="F51" s="391" t="s">
        <v>298</v>
      </c>
      <c r="G51" s="391" t="s">
        <v>823</v>
      </c>
      <c r="H51" s="395" t="s">
        <v>824</v>
      </c>
    </row>
    <row r="52" spans="1:10" ht="2.25" customHeight="1" x14ac:dyDescent="0.2">
      <c r="A52" s="408"/>
      <c r="B52" s="115"/>
      <c r="C52" s="115"/>
      <c r="D52" s="115"/>
      <c r="E52" s="409"/>
      <c r="F52" s="115"/>
      <c r="G52" s="115"/>
      <c r="H52" s="115"/>
    </row>
    <row r="53" spans="1:10" ht="16.5" customHeight="1" x14ac:dyDescent="0.2">
      <c r="A53" s="405" t="s">
        <v>446</v>
      </c>
      <c r="B53" s="474">
        <v>23155</v>
      </c>
      <c r="C53" s="473">
        <v>10999</v>
      </c>
      <c r="D53" s="473">
        <v>12156</v>
      </c>
      <c r="E53" s="428" t="s">
        <v>447</v>
      </c>
      <c r="F53" s="474">
        <v>4673</v>
      </c>
      <c r="G53" s="473">
        <v>1371</v>
      </c>
      <c r="H53" s="473">
        <v>3302</v>
      </c>
    </row>
    <row r="54" spans="1:10" ht="16.5" customHeight="1" x14ac:dyDescent="0.2">
      <c r="A54" s="389" t="s">
        <v>520</v>
      </c>
      <c r="B54" s="475">
        <v>4022</v>
      </c>
      <c r="C54" s="406">
        <v>1964</v>
      </c>
      <c r="D54" s="406">
        <v>2058</v>
      </c>
      <c r="E54" s="429" t="s">
        <v>540</v>
      </c>
      <c r="F54" s="475">
        <v>1318</v>
      </c>
      <c r="G54" s="406">
        <v>421</v>
      </c>
      <c r="H54" s="406">
        <v>897</v>
      </c>
    </row>
    <row r="55" spans="1:10" ht="16.5" customHeight="1" x14ac:dyDescent="0.2">
      <c r="A55" s="389" t="s">
        <v>521</v>
      </c>
      <c r="B55" s="475">
        <v>4306</v>
      </c>
      <c r="C55" s="406">
        <v>2051</v>
      </c>
      <c r="D55" s="406">
        <v>2255</v>
      </c>
      <c r="E55" s="429" t="s">
        <v>541</v>
      </c>
      <c r="F55" s="475">
        <v>1107</v>
      </c>
      <c r="G55" s="406">
        <v>320</v>
      </c>
      <c r="H55" s="406">
        <v>787</v>
      </c>
    </row>
    <row r="56" spans="1:10" ht="16.5" customHeight="1" x14ac:dyDescent="0.2">
      <c r="A56" s="389" t="s">
        <v>522</v>
      </c>
      <c r="B56" s="475">
        <v>4513</v>
      </c>
      <c r="C56" s="406">
        <v>2136</v>
      </c>
      <c r="D56" s="406">
        <v>2377</v>
      </c>
      <c r="E56" s="429" t="s">
        <v>542</v>
      </c>
      <c r="F56" s="475">
        <v>954</v>
      </c>
      <c r="G56" s="406">
        <v>282</v>
      </c>
      <c r="H56" s="406">
        <v>672</v>
      </c>
    </row>
    <row r="57" spans="1:10" ht="16.5" customHeight="1" x14ac:dyDescent="0.2">
      <c r="A57" s="389" t="s">
        <v>523</v>
      </c>
      <c r="B57" s="475">
        <v>4799</v>
      </c>
      <c r="C57" s="406">
        <v>2225</v>
      </c>
      <c r="D57" s="406">
        <v>2574</v>
      </c>
      <c r="E57" s="429" t="s">
        <v>543</v>
      </c>
      <c r="F57" s="475">
        <v>714</v>
      </c>
      <c r="G57" s="406">
        <v>188</v>
      </c>
      <c r="H57" s="406">
        <v>526</v>
      </c>
    </row>
    <row r="58" spans="1:10" ht="16.5" customHeight="1" x14ac:dyDescent="0.2">
      <c r="A58" s="389" t="s">
        <v>524</v>
      </c>
      <c r="B58" s="475">
        <v>5515</v>
      </c>
      <c r="C58" s="406">
        <v>2623</v>
      </c>
      <c r="D58" s="406">
        <v>2892</v>
      </c>
      <c r="E58" s="429" t="s">
        <v>544</v>
      </c>
      <c r="F58" s="475">
        <v>580</v>
      </c>
      <c r="G58" s="406">
        <v>160</v>
      </c>
      <c r="H58" s="406">
        <v>420</v>
      </c>
    </row>
    <row r="59" spans="1:10" ht="16.5" customHeight="1" x14ac:dyDescent="0.2">
      <c r="A59" s="405" t="s">
        <v>448</v>
      </c>
      <c r="B59" s="474">
        <v>21652</v>
      </c>
      <c r="C59" s="473">
        <v>9973</v>
      </c>
      <c r="D59" s="473">
        <v>11679</v>
      </c>
      <c r="E59" s="428" t="s">
        <v>449</v>
      </c>
      <c r="F59" s="474">
        <v>1365</v>
      </c>
      <c r="G59" s="473">
        <v>285</v>
      </c>
      <c r="H59" s="473">
        <v>1080</v>
      </c>
    </row>
    <row r="60" spans="1:10" ht="16.5" customHeight="1" x14ac:dyDescent="0.2">
      <c r="A60" s="389" t="s">
        <v>525</v>
      </c>
      <c r="B60" s="475">
        <v>5489</v>
      </c>
      <c r="C60" s="406">
        <v>2570</v>
      </c>
      <c r="D60" s="406">
        <v>2919</v>
      </c>
      <c r="E60" s="429" t="s">
        <v>1057</v>
      </c>
      <c r="F60" s="475">
        <v>442</v>
      </c>
      <c r="G60" s="406">
        <v>98</v>
      </c>
      <c r="H60" s="406">
        <v>344</v>
      </c>
      <c r="I60" s="123"/>
      <c r="J60" s="123"/>
    </row>
    <row r="61" spans="1:10" ht="16.5" customHeight="1" x14ac:dyDescent="0.2">
      <c r="A61" s="389" t="s">
        <v>526</v>
      </c>
      <c r="B61" s="475">
        <v>5443</v>
      </c>
      <c r="C61" s="406">
        <v>2519</v>
      </c>
      <c r="D61" s="406">
        <v>2924</v>
      </c>
      <c r="E61" s="429" t="s">
        <v>1058</v>
      </c>
      <c r="F61" s="475">
        <v>327</v>
      </c>
      <c r="G61" s="406">
        <v>77</v>
      </c>
      <c r="H61" s="406">
        <v>250</v>
      </c>
      <c r="I61" s="123"/>
      <c r="J61" s="123"/>
    </row>
    <row r="62" spans="1:10" ht="16.5" customHeight="1" x14ac:dyDescent="0.2">
      <c r="A62" s="389" t="s">
        <v>527</v>
      </c>
      <c r="B62" s="475">
        <v>4163</v>
      </c>
      <c r="C62" s="406">
        <v>1973</v>
      </c>
      <c r="D62" s="406">
        <v>2190</v>
      </c>
      <c r="E62" s="429" t="s">
        <v>1059</v>
      </c>
      <c r="F62" s="475">
        <v>260</v>
      </c>
      <c r="G62" s="406">
        <v>50</v>
      </c>
      <c r="H62" s="406">
        <v>210</v>
      </c>
      <c r="I62" s="123"/>
      <c r="J62" s="123"/>
    </row>
    <row r="63" spans="1:10" ht="16.5" customHeight="1" x14ac:dyDescent="0.2">
      <c r="A63" s="389" t="s">
        <v>528</v>
      </c>
      <c r="B63" s="475">
        <v>2919</v>
      </c>
      <c r="C63" s="406">
        <v>1317</v>
      </c>
      <c r="D63" s="406">
        <v>1602</v>
      </c>
      <c r="E63" s="429" t="s">
        <v>1060</v>
      </c>
      <c r="F63" s="475">
        <v>198</v>
      </c>
      <c r="G63" s="406">
        <v>36</v>
      </c>
      <c r="H63" s="406">
        <v>162</v>
      </c>
      <c r="I63" s="123"/>
      <c r="J63" s="123"/>
    </row>
    <row r="64" spans="1:10" ht="16.5" customHeight="1" x14ac:dyDescent="0.2">
      <c r="A64" s="389" t="s">
        <v>529</v>
      </c>
      <c r="B64" s="475">
        <v>3638</v>
      </c>
      <c r="C64" s="406">
        <v>1594</v>
      </c>
      <c r="D64" s="406">
        <v>2044</v>
      </c>
      <c r="E64" s="429" t="s">
        <v>1061</v>
      </c>
      <c r="F64" s="475">
        <v>138</v>
      </c>
      <c r="G64" s="406">
        <v>24</v>
      </c>
      <c r="H64" s="406">
        <v>114</v>
      </c>
      <c r="I64" s="123"/>
      <c r="J64" s="123"/>
    </row>
    <row r="65" spans="1:10" ht="16.5" customHeight="1" x14ac:dyDescent="0.2">
      <c r="A65" s="405" t="s">
        <v>451</v>
      </c>
      <c r="B65" s="474">
        <v>16242</v>
      </c>
      <c r="C65" s="473">
        <v>6936</v>
      </c>
      <c r="D65" s="473">
        <v>9306</v>
      </c>
      <c r="E65" s="428" t="s">
        <v>450</v>
      </c>
      <c r="F65" s="474">
        <v>204</v>
      </c>
      <c r="G65" s="473">
        <v>22</v>
      </c>
      <c r="H65" s="473">
        <v>182</v>
      </c>
      <c r="I65" s="410"/>
      <c r="J65" s="410"/>
    </row>
    <row r="66" spans="1:10" ht="15.65" customHeight="1" x14ac:dyDescent="0.2">
      <c r="A66" s="389" t="s">
        <v>530</v>
      </c>
      <c r="B66" s="475">
        <v>3798</v>
      </c>
      <c r="C66" s="406">
        <v>1626</v>
      </c>
      <c r="D66" s="406">
        <v>2172</v>
      </c>
      <c r="E66" s="427"/>
      <c r="F66" s="406"/>
      <c r="G66" s="406"/>
      <c r="H66" s="406"/>
    </row>
    <row r="67" spans="1:10" ht="16.5" customHeight="1" x14ac:dyDescent="0.2">
      <c r="A67" s="389" t="s">
        <v>531</v>
      </c>
      <c r="B67" s="475">
        <v>3430</v>
      </c>
      <c r="C67" s="406">
        <v>1475</v>
      </c>
      <c r="D67" s="406">
        <v>1955</v>
      </c>
      <c r="E67" s="427"/>
      <c r="F67" s="406"/>
      <c r="G67" s="406"/>
      <c r="H67" s="406"/>
    </row>
    <row r="68" spans="1:10" ht="16.5" customHeight="1" x14ac:dyDescent="0.2">
      <c r="A68" s="389" t="s">
        <v>532</v>
      </c>
      <c r="B68" s="475">
        <v>3443</v>
      </c>
      <c r="C68" s="406">
        <v>1490</v>
      </c>
      <c r="D68" s="406">
        <v>1953</v>
      </c>
      <c r="E68" s="427"/>
      <c r="F68" s="406"/>
      <c r="G68" s="406"/>
      <c r="H68" s="406"/>
    </row>
    <row r="69" spans="1:10" ht="16.5" customHeight="1" x14ac:dyDescent="0.2">
      <c r="A69" s="389" t="s">
        <v>533</v>
      </c>
      <c r="B69" s="475">
        <v>2982</v>
      </c>
      <c r="C69" s="406">
        <v>1258</v>
      </c>
      <c r="D69" s="406">
        <v>1724</v>
      </c>
      <c r="E69" s="427"/>
      <c r="F69" s="406"/>
      <c r="G69" s="406"/>
      <c r="H69" s="406"/>
    </row>
    <row r="70" spans="1:10" ht="16.5" customHeight="1" x14ac:dyDescent="0.2">
      <c r="A70" s="389" t="s">
        <v>534</v>
      </c>
      <c r="B70" s="475">
        <v>2589</v>
      </c>
      <c r="C70" s="406">
        <v>1087</v>
      </c>
      <c r="D70" s="406">
        <v>1502</v>
      </c>
      <c r="E70" s="427"/>
      <c r="F70" s="406"/>
      <c r="G70" s="406"/>
      <c r="H70" s="406"/>
    </row>
    <row r="71" spans="1:10" ht="16.5" customHeight="1" x14ac:dyDescent="0.2">
      <c r="A71" s="405" t="s">
        <v>452</v>
      </c>
      <c r="B71" s="474">
        <v>9808</v>
      </c>
      <c r="C71" s="473">
        <v>3736</v>
      </c>
      <c r="D71" s="473">
        <v>6072</v>
      </c>
      <c r="E71" s="427"/>
      <c r="F71" s="406"/>
      <c r="G71" s="406"/>
      <c r="H71" s="406"/>
    </row>
    <row r="72" spans="1:10" ht="16.5" customHeight="1" x14ac:dyDescent="0.2">
      <c r="A72" s="389" t="s">
        <v>535</v>
      </c>
      <c r="B72" s="475">
        <v>2092</v>
      </c>
      <c r="C72" s="406">
        <v>847</v>
      </c>
      <c r="D72" s="406">
        <v>1245</v>
      </c>
      <c r="E72" s="427"/>
      <c r="F72" s="406"/>
      <c r="G72" s="406"/>
      <c r="H72" s="406"/>
    </row>
    <row r="73" spans="1:10" ht="16.5" customHeight="1" x14ac:dyDescent="0.2">
      <c r="A73" s="389" t="s">
        <v>536</v>
      </c>
      <c r="B73" s="475">
        <v>2273</v>
      </c>
      <c r="C73" s="406">
        <v>882</v>
      </c>
      <c r="D73" s="406">
        <v>1391</v>
      </c>
      <c r="E73" s="427"/>
      <c r="F73" s="406"/>
      <c r="G73" s="406"/>
      <c r="H73" s="406"/>
    </row>
    <row r="74" spans="1:10" ht="16.5" customHeight="1" x14ac:dyDescent="0.2">
      <c r="A74" s="389" t="s">
        <v>537</v>
      </c>
      <c r="B74" s="475">
        <v>2064</v>
      </c>
      <c r="C74" s="406">
        <v>792</v>
      </c>
      <c r="D74" s="406">
        <v>1272</v>
      </c>
      <c r="E74" s="429" t="s">
        <v>1094</v>
      </c>
      <c r="F74" s="475">
        <v>45596</v>
      </c>
      <c r="G74" s="406">
        <v>23256</v>
      </c>
      <c r="H74" s="406">
        <v>22340</v>
      </c>
    </row>
    <row r="75" spans="1:10" ht="16.5" customHeight="1" x14ac:dyDescent="0.2">
      <c r="A75" s="389" t="s">
        <v>538</v>
      </c>
      <c r="B75" s="475">
        <v>1832</v>
      </c>
      <c r="C75" s="406">
        <v>701</v>
      </c>
      <c r="D75" s="406">
        <v>1131</v>
      </c>
      <c r="E75" s="429" t="s">
        <v>1095</v>
      </c>
      <c r="F75" s="109">
        <v>224141</v>
      </c>
      <c r="G75" s="105">
        <v>117327</v>
      </c>
      <c r="H75" s="105">
        <v>106814</v>
      </c>
    </row>
    <row r="76" spans="1:10" ht="16.5" customHeight="1" x14ac:dyDescent="0.2">
      <c r="A76" s="389" t="s">
        <v>539</v>
      </c>
      <c r="B76" s="475">
        <v>1547</v>
      </c>
      <c r="C76" s="406">
        <v>514</v>
      </c>
      <c r="D76" s="406">
        <v>1033</v>
      </c>
      <c r="E76" s="429" t="s">
        <v>1096</v>
      </c>
      <c r="F76" s="475">
        <v>97616</v>
      </c>
      <c r="G76" s="406">
        <v>43528</v>
      </c>
      <c r="H76" s="406">
        <v>54088</v>
      </c>
    </row>
    <row r="77" spans="1:10" ht="3.05" customHeight="1" x14ac:dyDescent="0.2">
      <c r="A77" s="20"/>
      <c r="B77" s="411"/>
      <c r="C77" s="412"/>
      <c r="D77" s="412"/>
      <c r="E77" s="407"/>
      <c r="F77" s="82"/>
      <c r="G77" s="82"/>
      <c r="H77" s="82"/>
    </row>
    <row r="78" spans="1:10" ht="18" customHeight="1" x14ac:dyDescent="0.2">
      <c r="A78" s="400" t="s">
        <v>1041</v>
      </c>
    </row>
  </sheetData>
  <sheetProtection selectLockedCells="1"/>
  <mergeCells count="2">
    <mergeCell ref="A1:H1"/>
    <mergeCell ref="A49:H49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>
      <selection sqref="A1:I1"/>
    </sheetView>
  </sheetViews>
  <sheetFormatPr defaultColWidth="9" defaultRowHeight="12.2" x14ac:dyDescent="0.2"/>
  <cols>
    <col min="1" max="1" width="13" style="124" customWidth="1"/>
    <col min="2" max="9" width="9.19921875" style="124" customWidth="1"/>
    <col min="10" max="16384" width="9" style="124"/>
  </cols>
  <sheetData>
    <row r="1" spans="1:9" ht="18.850000000000001" x14ac:dyDescent="0.2">
      <c r="A1" s="497" t="s">
        <v>1108</v>
      </c>
      <c r="B1" s="497"/>
      <c r="C1" s="497"/>
      <c r="D1" s="497"/>
      <c r="E1" s="497"/>
      <c r="F1" s="497"/>
      <c r="G1" s="497"/>
      <c r="H1" s="497"/>
      <c r="I1" s="497"/>
    </row>
    <row r="2" spans="1:9" ht="18.7" customHeight="1" x14ac:dyDescent="0.2">
      <c r="A2" s="125"/>
      <c r="B2" s="125"/>
      <c r="C2" s="125"/>
      <c r="D2" s="125"/>
      <c r="E2" s="125"/>
      <c r="F2" s="125"/>
      <c r="G2" s="125"/>
      <c r="H2" s="125"/>
      <c r="I2" s="125"/>
    </row>
    <row r="3" spans="1:9" ht="18.7" customHeight="1" x14ac:dyDescent="0.2">
      <c r="A3" s="498" t="s">
        <v>962</v>
      </c>
      <c r="B3" s="500" t="s">
        <v>963</v>
      </c>
      <c r="C3" s="500"/>
      <c r="D3" s="500"/>
      <c r="E3" s="500"/>
      <c r="F3" s="500" t="s">
        <v>971</v>
      </c>
      <c r="G3" s="500"/>
      <c r="H3" s="500"/>
      <c r="I3" s="501"/>
    </row>
    <row r="4" spans="1:9" ht="28.55" customHeight="1" x14ac:dyDescent="0.2">
      <c r="A4" s="499"/>
      <c r="B4" s="126" t="s">
        <v>865</v>
      </c>
      <c r="C4" s="126" t="s">
        <v>966</v>
      </c>
      <c r="D4" s="127" t="s">
        <v>964</v>
      </c>
      <c r="E4" s="126" t="s">
        <v>965</v>
      </c>
      <c r="F4" s="126" t="s">
        <v>865</v>
      </c>
      <c r="G4" s="127" t="s">
        <v>966</v>
      </c>
      <c r="H4" s="127" t="s">
        <v>967</v>
      </c>
      <c r="I4" s="128" t="s">
        <v>965</v>
      </c>
    </row>
    <row r="5" spans="1:9" ht="19.55" customHeight="1" x14ac:dyDescent="0.2">
      <c r="A5" s="39" t="s">
        <v>1084</v>
      </c>
      <c r="B5" s="40">
        <v>3539</v>
      </c>
      <c r="C5" s="26">
        <v>1590</v>
      </c>
      <c r="D5" s="26">
        <v>1696</v>
      </c>
      <c r="E5" s="26">
        <v>253</v>
      </c>
      <c r="F5" s="26">
        <v>867</v>
      </c>
      <c r="G5" s="26">
        <v>616</v>
      </c>
      <c r="H5" s="26">
        <v>216</v>
      </c>
      <c r="I5" s="26">
        <v>35</v>
      </c>
    </row>
    <row r="6" spans="1:9" ht="19.55" customHeight="1" x14ac:dyDescent="0.2">
      <c r="A6" s="439" t="s">
        <v>1276</v>
      </c>
      <c r="B6" s="38">
        <v>2942</v>
      </c>
      <c r="C6" s="26">
        <v>1302</v>
      </c>
      <c r="D6" s="26">
        <v>1410</v>
      </c>
      <c r="E6" s="26">
        <v>230</v>
      </c>
      <c r="F6" s="26">
        <v>769</v>
      </c>
      <c r="G6" s="26">
        <v>522</v>
      </c>
      <c r="H6" s="26">
        <v>193</v>
      </c>
      <c r="I6" s="26">
        <v>54</v>
      </c>
    </row>
    <row r="7" spans="1:9" ht="19.55" customHeight="1" x14ac:dyDescent="0.2">
      <c r="A7" s="384" t="s">
        <v>1277</v>
      </c>
      <c r="B7" s="38">
        <v>3099</v>
      </c>
      <c r="C7" s="26">
        <v>1324</v>
      </c>
      <c r="D7" s="26">
        <v>1549</v>
      </c>
      <c r="E7" s="26">
        <v>226</v>
      </c>
      <c r="F7" s="26">
        <v>728</v>
      </c>
      <c r="G7" s="26">
        <v>508</v>
      </c>
      <c r="H7" s="26">
        <v>181</v>
      </c>
      <c r="I7" s="26">
        <v>39</v>
      </c>
    </row>
    <row r="8" spans="1:9" ht="19.55" customHeight="1" x14ac:dyDescent="0.2">
      <c r="A8" s="430" t="s">
        <v>1278</v>
      </c>
      <c r="B8" s="38">
        <v>2906</v>
      </c>
      <c r="C8" s="26">
        <v>1206</v>
      </c>
      <c r="D8" s="26">
        <v>1469</v>
      </c>
      <c r="E8" s="26">
        <v>231</v>
      </c>
      <c r="F8" s="26">
        <v>776</v>
      </c>
      <c r="G8" s="26">
        <v>552</v>
      </c>
      <c r="H8" s="26">
        <v>181</v>
      </c>
      <c r="I8" s="26">
        <v>43</v>
      </c>
    </row>
    <row r="9" spans="1:9" ht="19.55" customHeight="1" x14ac:dyDescent="0.2">
      <c r="A9" s="385" t="s">
        <v>1279</v>
      </c>
      <c r="B9" s="387">
        <v>2883</v>
      </c>
      <c r="C9" s="388">
        <v>1146</v>
      </c>
      <c r="D9" s="388">
        <v>1539</v>
      </c>
      <c r="E9" s="388">
        <v>198</v>
      </c>
      <c r="F9" s="388">
        <v>725</v>
      </c>
      <c r="G9" s="388">
        <v>499</v>
      </c>
      <c r="H9" s="388">
        <v>180</v>
      </c>
      <c r="I9" s="388">
        <v>46</v>
      </c>
    </row>
    <row r="10" spans="1:9" ht="4.75" customHeight="1" x14ac:dyDescent="0.2"/>
    <row r="11" spans="1:9" ht="12.75" customHeight="1" x14ac:dyDescent="0.2">
      <c r="A11" s="124" t="s">
        <v>736</v>
      </c>
    </row>
    <row r="12" spans="1:9" ht="12.75" customHeight="1" x14ac:dyDescent="0.2">
      <c r="A12" s="124" t="s">
        <v>972</v>
      </c>
    </row>
    <row r="13" spans="1:9" ht="12.75" customHeight="1" x14ac:dyDescent="0.2">
      <c r="A13" s="124" t="s">
        <v>973</v>
      </c>
    </row>
    <row r="14" spans="1:9" ht="12.75" customHeight="1" x14ac:dyDescent="0.2">
      <c r="A14" s="124" t="s">
        <v>974</v>
      </c>
    </row>
    <row r="18" spans="3:3" x14ac:dyDescent="0.2">
      <c r="C18" s="25"/>
    </row>
  </sheetData>
  <sheetProtection formatCells="0" selectLockedCells="1"/>
  <mergeCells count="4">
    <mergeCell ref="A1:I1"/>
    <mergeCell ref="A3:A4"/>
    <mergeCell ref="B3:E3"/>
    <mergeCell ref="F3:I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6"/>
  <sheetViews>
    <sheetView zoomScaleNormal="100" workbookViewId="0">
      <selection activeCell="S8" sqref="S8"/>
    </sheetView>
  </sheetViews>
  <sheetFormatPr defaultColWidth="9" defaultRowHeight="12.2" x14ac:dyDescent="0.2"/>
  <cols>
    <col min="1" max="1" width="0.59765625" style="400" customWidth="1"/>
    <col min="2" max="2" width="14.5" style="400" customWidth="1"/>
    <col min="3" max="3" width="0.5" style="400" customWidth="1"/>
    <col min="4" max="7" width="7.3984375" style="400" customWidth="1"/>
    <col min="8" max="8" width="0.5" style="400" customWidth="1"/>
    <col min="9" max="9" width="15" style="400" customWidth="1"/>
    <col min="10" max="10" width="0.5" style="400" customWidth="1"/>
    <col min="11" max="14" width="6.8984375" style="400" customWidth="1"/>
    <col min="15" max="15" width="4.09765625" style="400" customWidth="1"/>
    <col min="16" max="16" width="14.09765625" style="400" bestFit="1" customWidth="1"/>
    <col min="17" max="16384" width="9" style="400"/>
  </cols>
  <sheetData>
    <row r="1" spans="1:20" ht="18.850000000000001" x14ac:dyDescent="0.2">
      <c r="A1" s="496" t="s">
        <v>1109</v>
      </c>
      <c r="B1" s="496"/>
      <c r="C1" s="496"/>
      <c r="D1" s="496"/>
      <c r="E1" s="496"/>
      <c r="F1" s="496"/>
      <c r="G1" s="496"/>
      <c r="H1" s="496"/>
      <c r="I1" s="496"/>
      <c r="J1" s="496"/>
      <c r="K1" s="496"/>
      <c r="L1" s="496"/>
      <c r="M1" s="496"/>
      <c r="N1" s="496"/>
    </row>
    <row r="2" spans="1:20" ht="18.7" customHeight="1" x14ac:dyDescent="0.2">
      <c r="N2" s="401" t="s">
        <v>1272</v>
      </c>
    </row>
    <row r="3" spans="1:20" ht="23.95" customHeight="1" x14ac:dyDescent="0.2">
      <c r="A3" s="502" t="s">
        <v>975</v>
      </c>
      <c r="B3" s="502"/>
      <c r="C3" s="503"/>
      <c r="D3" s="493" t="s">
        <v>820</v>
      </c>
      <c r="E3" s="493" t="s">
        <v>977</v>
      </c>
      <c r="F3" s="493"/>
      <c r="G3" s="494"/>
      <c r="H3" s="507" t="s">
        <v>975</v>
      </c>
      <c r="I3" s="502"/>
      <c r="J3" s="503"/>
      <c r="K3" s="491" t="s">
        <v>820</v>
      </c>
      <c r="L3" s="493" t="s">
        <v>977</v>
      </c>
      <c r="M3" s="493"/>
      <c r="N3" s="494"/>
    </row>
    <row r="4" spans="1:20" ht="23.95" customHeight="1" x14ac:dyDescent="0.2">
      <c r="A4" s="504"/>
      <c r="B4" s="504"/>
      <c r="C4" s="505"/>
      <c r="D4" s="506"/>
      <c r="E4" s="448" t="s">
        <v>865</v>
      </c>
      <c r="F4" s="448" t="s">
        <v>863</v>
      </c>
      <c r="G4" s="209" t="s">
        <v>864</v>
      </c>
      <c r="H4" s="508"/>
      <c r="I4" s="509"/>
      <c r="J4" s="510"/>
      <c r="K4" s="511"/>
      <c r="L4" s="448" t="s">
        <v>865</v>
      </c>
      <c r="M4" s="448" t="s">
        <v>863</v>
      </c>
      <c r="N4" s="209" t="s">
        <v>864</v>
      </c>
    </row>
    <row r="5" spans="1:20" ht="19.55" customHeight="1" x14ac:dyDescent="0.2">
      <c r="B5" s="451" t="s">
        <v>42</v>
      </c>
      <c r="C5" s="453"/>
      <c r="D5" s="459">
        <v>165174</v>
      </c>
      <c r="E5" s="460">
        <v>367353</v>
      </c>
      <c r="F5" s="460">
        <v>184111</v>
      </c>
      <c r="G5" s="460">
        <v>183242</v>
      </c>
      <c r="H5" s="416"/>
      <c r="I5" s="456" t="s">
        <v>178</v>
      </c>
      <c r="J5" s="431"/>
      <c r="K5" s="461">
        <v>407</v>
      </c>
      <c r="L5" s="461">
        <v>895</v>
      </c>
      <c r="M5" s="461">
        <v>438</v>
      </c>
      <c r="N5" s="461">
        <v>457</v>
      </c>
      <c r="Q5" s="23"/>
      <c r="R5" s="23"/>
      <c r="S5" s="23"/>
      <c r="T5" s="23"/>
    </row>
    <row r="6" spans="1:20" ht="19.55" customHeight="1" x14ac:dyDescent="0.2">
      <c r="B6" s="449" t="s">
        <v>179</v>
      </c>
      <c r="C6" s="449"/>
      <c r="D6" s="414">
        <v>42265</v>
      </c>
      <c r="E6" s="399">
        <v>95485</v>
      </c>
      <c r="F6" s="399">
        <v>47686</v>
      </c>
      <c r="G6" s="399">
        <v>47799</v>
      </c>
      <c r="H6" s="414"/>
      <c r="I6" s="454" t="s">
        <v>180</v>
      </c>
      <c r="J6" s="432"/>
      <c r="K6" s="399">
        <v>413</v>
      </c>
      <c r="L6" s="399">
        <v>894</v>
      </c>
      <c r="M6" s="399">
        <v>434</v>
      </c>
      <c r="N6" s="399">
        <v>460</v>
      </c>
      <c r="Q6" s="23"/>
      <c r="R6" s="23"/>
      <c r="S6" s="23"/>
      <c r="T6" s="23"/>
    </row>
    <row r="7" spans="1:20" ht="19.55" customHeight="1" x14ac:dyDescent="0.2">
      <c r="B7" s="454" t="s">
        <v>181</v>
      </c>
      <c r="C7" s="454"/>
      <c r="D7" s="414">
        <v>49</v>
      </c>
      <c r="E7" s="399">
        <v>107</v>
      </c>
      <c r="F7" s="399">
        <v>48</v>
      </c>
      <c r="G7" s="399">
        <v>59</v>
      </c>
      <c r="H7" s="414"/>
      <c r="I7" s="454" t="s">
        <v>182</v>
      </c>
      <c r="J7" s="432"/>
      <c r="K7" s="399">
        <v>334</v>
      </c>
      <c r="L7" s="399">
        <v>787</v>
      </c>
      <c r="M7" s="399">
        <v>390</v>
      </c>
      <c r="N7" s="399">
        <v>397</v>
      </c>
      <c r="Q7" s="23"/>
      <c r="R7" s="23"/>
      <c r="S7" s="23"/>
      <c r="T7" s="23"/>
    </row>
    <row r="8" spans="1:20" ht="19.55" customHeight="1" x14ac:dyDescent="0.2">
      <c r="B8" s="454" t="s">
        <v>183</v>
      </c>
      <c r="C8" s="454"/>
      <c r="D8" s="414">
        <v>162</v>
      </c>
      <c r="E8" s="399">
        <v>346</v>
      </c>
      <c r="F8" s="399">
        <v>183</v>
      </c>
      <c r="G8" s="399">
        <v>163</v>
      </c>
      <c r="H8" s="414">
        <v>2</v>
      </c>
      <c r="I8" s="454" t="s">
        <v>184</v>
      </c>
      <c r="J8" s="432"/>
      <c r="K8" s="399">
        <v>292</v>
      </c>
      <c r="L8" s="399">
        <v>733</v>
      </c>
      <c r="M8" s="399">
        <v>366</v>
      </c>
      <c r="N8" s="399">
        <v>367</v>
      </c>
    </row>
    <row r="9" spans="1:20" ht="19.55" customHeight="1" x14ac:dyDescent="0.2">
      <c r="B9" s="454" t="s">
        <v>185</v>
      </c>
      <c r="C9" s="454"/>
      <c r="D9" s="414">
        <v>3348</v>
      </c>
      <c r="E9" s="399">
        <v>7454</v>
      </c>
      <c r="F9" s="399">
        <v>3732</v>
      </c>
      <c r="G9" s="399">
        <v>3722</v>
      </c>
      <c r="H9" s="414"/>
      <c r="I9" s="454" t="s">
        <v>186</v>
      </c>
      <c r="J9" s="432"/>
      <c r="K9" s="399">
        <v>96</v>
      </c>
      <c r="L9" s="399">
        <v>216</v>
      </c>
      <c r="M9" s="399">
        <v>108</v>
      </c>
      <c r="N9" s="399">
        <v>108</v>
      </c>
    </row>
    <row r="10" spans="1:20" ht="19.55" customHeight="1" x14ac:dyDescent="0.2">
      <c r="B10" s="454" t="s">
        <v>187</v>
      </c>
      <c r="C10" s="454"/>
      <c r="D10" s="414">
        <v>3</v>
      </c>
      <c r="E10" s="399">
        <v>3</v>
      </c>
      <c r="F10" s="399">
        <v>3</v>
      </c>
      <c r="G10" s="399">
        <v>0</v>
      </c>
      <c r="H10" s="414"/>
      <c r="I10" s="454" t="s">
        <v>1008</v>
      </c>
      <c r="J10" s="432"/>
      <c r="K10" s="399">
        <v>313</v>
      </c>
      <c r="L10" s="399">
        <v>737</v>
      </c>
      <c r="M10" s="399">
        <v>383</v>
      </c>
      <c r="N10" s="399">
        <v>354</v>
      </c>
    </row>
    <row r="11" spans="1:20" ht="19.55" customHeight="1" x14ac:dyDescent="0.2">
      <c r="B11" s="454" t="s">
        <v>1012</v>
      </c>
      <c r="C11" s="454"/>
      <c r="D11" s="414">
        <v>127</v>
      </c>
      <c r="E11" s="399">
        <v>312</v>
      </c>
      <c r="F11" s="399">
        <v>143</v>
      </c>
      <c r="G11" s="399">
        <v>169</v>
      </c>
      <c r="H11" s="414"/>
      <c r="I11" s="454" t="s">
        <v>1009</v>
      </c>
      <c r="J11" s="432"/>
      <c r="K11" s="399">
        <v>284</v>
      </c>
      <c r="L11" s="399">
        <v>670</v>
      </c>
      <c r="M11" s="399">
        <v>336</v>
      </c>
      <c r="N11" s="399">
        <v>334</v>
      </c>
    </row>
    <row r="12" spans="1:20" ht="19.55" customHeight="1" x14ac:dyDescent="0.2">
      <c r="B12" s="454" t="s">
        <v>1013</v>
      </c>
      <c r="C12" s="454"/>
      <c r="D12" s="414">
        <v>106</v>
      </c>
      <c r="E12" s="399">
        <v>249</v>
      </c>
      <c r="F12" s="399">
        <v>114</v>
      </c>
      <c r="G12" s="399">
        <v>135</v>
      </c>
      <c r="H12" s="414"/>
      <c r="I12" s="454" t="s">
        <v>1014</v>
      </c>
      <c r="J12" s="432"/>
      <c r="K12" s="399">
        <v>1319</v>
      </c>
      <c r="L12" s="399">
        <v>2668</v>
      </c>
      <c r="M12" s="399">
        <v>1353</v>
      </c>
      <c r="N12" s="399">
        <v>1315</v>
      </c>
    </row>
    <row r="13" spans="1:20" ht="19.55" customHeight="1" x14ac:dyDescent="0.2">
      <c r="B13" s="454" t="s">
        <v>1015</v>
      </c>
      <c r="C13" s="454"/>
      <c r="D13" s="414">
        <v>335</v>
      </c>
      <c r="E13" s="399">
        <v>744</v>
      </c>
      <c r="F13" s="399">
        <v>361</v>
      </c>
      <c r="G13" s="399">
        <v>383</v>
      </c>
      <c r="H13" s="414"/>
      <c r="I13" s="454" t="s">
        <v>1016</v>
      </c>
      <c r="J13" s="432"/>
      <c r="K13" s="399">
        <v>258</v>
      </c>
      <c r="L13" s="399">
        <v>584</v>
      </c>
      <c r="M13" s="399">
        <v>284</v>
      </c>
      <c r="N13" s="399">
        <v>300</v>
      </c>
    </row>
    <row r="14" spans="1:20" ht="19.55" customHeight="1" x14ac:dyDescent="0.2">
      <c r="B14" s="454" t="s">
        <v>979</v>
      </c>
      <c r="C14" s="454"/>
      <c r="D14" s="414">
        <v>718</v>
      </c>
      <c r="E14" s="399">
        <v>1608</v>
      </c>
      <c r="F14" s="399">
        <v>795</v>
      </c>
      <c r="G14" s="399">
        <v>813</v>
      </c>
      <c r="H14" s="414"/>
      <c r="I14" s="454" t="s">
        <v>1017</v>
      </c>
      <c r="J14" s="432"/>
      <c r="K14" s="399">
        <v>2075</v>
      </c>
      <c r="L14" s="399">
        <v>4911</v>
      </c>
      <c r="M14" s="399">
        <v>2402</v>
      </c>
      <c r="N14" s="399">
        <v>2509</v>
      </c>
    </row>
    <row r="15" spans="1:20" ht="19.55" customHeight="1" x14ac:dyDescent="0.2">
      <c r="B15" s="454" t="s">
        <v>1018</v>
      </c>
      <c r="C15" s="454"/>
      <c r="D15" s="414">
        <v>1566</v>
      </c>
      <c r="E15" s="399">
        <v>3472</v>
      </c>
      <c r="F15" s="399">
        <v>1686</v>
      </c>
      <c r="G15" s="399">
        <v>1786</v>
      </c>
      <c r="H15" s="414"/>
      <c r="I15" s="454" t="s">
        <v>1019</v>
      </c>
      <c r="J15" s="432"/>
      <c r="K15" s="399">
        <v>1375</v>
      </c>
      <c r="L15" s="399">
        <v>3053</v>
      </c>
      <c r="M15" s="399">
        <v>1558</v>
      </c>
      <c r="N15" s="399">
        <v>1495</v>
      </c>
    </row>
    <row r="16" spans="1:20" ht="19.55" customHeight="1" x14ac:dyDescent="0.2">
      <c r="B16" s="454" t="s">
        <v>1020</v>
      </c>
      <c r="C16" s="454"/>
      <c r="D16" s="414">
        <v>159</v>
      </c>
      <c r="E16" s="399">
        <v>365</v>
      </c>
      <c r="F16" s="399">
        <v>183</v>
      </c>
      <c r="G16" s="399">
        <v>182</v>
      </c>
      <c r="H16" s="414"/>
      <c r="I16" s="454" t="s">
        <v>1021</v>
      </c>
      <c r="J16" s="432"/>
      <c r="K16" s="399">
        <v>115</v>
      </c>
      <c r="L16" s="399">
        <v>238</v>
      </c>
      <c r="M16" s="399">
        <v>117</v>
      </c>
      <c r="N16" s="399">
        <v>121</v>
      </c>
    </row>
    <row r="17" spans="2:17" ht="19.55" customHeight="1" x14ac:dyDescent="0.2">
      <c r="B17" s="454" t="s">
        <v>1022</v>
      </c>
      <c r="C17" s="454"/>
      <c r="D17" s="414">
        <v>95</v>
      </c>
      <c r="E17" s="399">
        <v>195</v>
      </c>
      <c r="F17" s="399">
        <v>89</v>
      </c>
      <c r="G17" s="399">
        <v>106</v>
      </c>
      <c r="H17" s="414"/>
      <c r="I17" s="454" t="s">
        <v>1028</v>
      </c>
      <c r="J17" s="432"/>
      <c r="K17" s="399">
        <v>2534</v>
      </c>
      <c r="L17" s="399">
        <v>5973</v>
      </c>
      <c r="M17" s="399">
        <v>2930</v>
      </c>
      <c r="N17" s="399">
        <v>3043</v>
      </c>
    </row>
    <row r="18" spans="2:17" ht="19.55" customHeight="1" x14ac:dyDescent="0.2">
      <c r="B18" s="454" t="s">
        <v>1005</v>
      </c>
      <c r="C18" s="454"/>
      <c r="D18" s="414">
        <v>271</v>
      </c>
      <c r="E18" s="399">
        <v>556</v>
      </c>
      <c r="F18" s="399">
        <v>285</v>
      </c>
      <c r="G18" s="399">
        <v>271</v>
      </c>
      <c r="H18" s="414"/>
      <c r="I18" s="454" t="s">
        <v>1029</v>
      </c>
      <c r="J18" s="432"/>
      <c r="K18" s="399">
        <v>365</v>
      </c>
      <c r="L18" s="399">
        <v>816</v>
      </c>
      <c r="M18" s="399">
        <v>401</v>
      </c>
      <c r="N18" s="399">
        <v>415</v>
      </c>
    </row>
    <row r="19" spans="2:17" ht="19.55" customHeight="1" x14ac:dyDescent="0.2">
      <c r="B19" s="454" t="s">
        <v>1030</v>
      </c>
      <c r="C19" s="454"/>
      <c r="D19" s="414">
        <v>240</v>
      </c>
      <c r="E19" s="399">
        <v>517</v>
      </c>
      <c r="F19" s="399">
        <v>255</v>
      </c>
      <c r="G19" s="399">
        <v>262</v>
      </c>
      <c r="H19" s="414"/>
      <c r="I19" s="454" t="s">
        <v>1031</v>
      </c>
      <c r="J19" s="432"/>
      <c r="K19" s="399">
        <v>184</v>
      </c>
      <c r="L19" s="399">
        <v>407</v>
      </c>
      <c r="M19" s="399">
        <v>215</v>
      </c>
      <c r="N19" s="399">
        <v>192</v>
      </c>
    </row>
    <row r="20" spans="2:17" ht="19.55" customHeight="1" x14ac:dyDescent="0.2">
      <c r="B20" s="454" t="s">
        <v>1032</v>
      </c>
      <c r="C20" s="454"/>
      <c r="D20" s="414">
        <v>268</v>
      </c>
      <c r="E20" s="399">
        <v>761</v>
      </c>
      <c r="F20" s="399">
        <v>371</v>
      </c>
      <c r="G20" s="399">
        <v>390</v>
      </c>
      <c r="H20" s="414"/>
      <c r="I20" s="454" t="s">
        <v>1033</v>
      </c>
      <c r="J20" s="432"/>
      <c r="K20" s="399">
        <v>399</v>
      </c>
      <c r="L20" s="399">
        <v>895</v>
      </c>
      <c r="M20" s="399">
        <v>451</v>
      </c>
      <c r="N20" s="399">
        <v>444</v>
      </c>
    </row>
    <row r="21" spans="2:17" ht="19.55" customHeight="1" x14ac:dyDescent="0.2">
      <c r="B21" s="454" t="s">
        <v>443</v>
      </c>
      <c r="C21" s="454"/>
      <c r="D21" s="414">
        <v>92</v>
      </c>
      <c r="E21" s="399">
        <v>227</v>
      </c>
      <c r="F21" s="399">
        <v>116</v>
      </c>
      <c r="G21" s="399">
        <v>111</v>
      </c>
      <c r="H21" s="414"/>
      <c r="I21" s="454" t="s">
        <v>1034</v>
      </c>
      <c r="J21" s="432"/>
      <c r="K21" s="399">
        <v>17</v>
      </c>
      <c r="L21" s="399">
        <v>17</v>
      </c>
      <c r="M21" s="399">
        <v>17</v>
      </c>
      <c r="N21" s="399">
        <v>0</v>
      </c>
    </row>
    <row r="22" spans="2:17" ht="19.55" customHeight="1" x14ac:dyDescent="0.2">
      <c r="B22" s="454" t="s">
        <v>444</v>
      </c>
      <c r="C22" s="454"/>
      <c r="D22" s="414">
        <v>1129</v>
      </c>
      <c r="E22" s="399">
        <v>2644</v>
      </c>
      <c r="F22" s="399">
        <v>1247</v>
      </c>
      <c r="G22" s="399">
        <v>1397</v>
      </c>
      <c r="H22" s="414"/>
      <c r="I22" s="454" t="s">
        <v>0</v>
      </c>
      <c r="J22" s="432"/>
      <c r="K22" s="399">
        <v>269</v>
      </c>
      <c r="L22" s="399">
        <v>525</v>
      </c>
      <c r="M22" s="399">
        <v>278</v>
      </c>
      <c r="N22" s="399">
        <v>247</v>
      </c>
    </row>
    <row r="23" spans="2:17" ht="19.55" customHeight="1" x14ac:dyDescent="0.2">
      <c r="B23" s="454" t="s">
        <v>1</v>
      </c>
      <c r="C23" s="454"/>
      <c r="D23" s="414">
        <v>57</v>
      </c>
      <c r="E23" s="399">
        <v>143</v>
      </c>
      <c r="F23" s="399">
        <v>72</v>
      </c>
      <c r="G23" s="399">
        <v>71</v>
      </c>
      <c r="H23" s="414"/>
      <c r="I23" s="454" t="s">
        <v>2</v>
      </c>
      <c r="J23" s="432"/>
      <c r="K23" s="399">
        <v>325</v>
      </c>
      <c r="L23" s="399">
        <v>685</v>
      </c>
      <c r="M23" s="399">
        <v>344</v>
      </c>
      <c r="N23" s="399">
        <v>341</v>
      </c>
      <c r="Q23" s="23"/>
    </row>
    <row r="24" spans="2:17" ht="19.55" customHeight="1" x14ac:dyDescent="0.2">
      <c r="B24" s="454" t="s">
        <v>3</v>
      </c>
      <c r="C24" s="454"/>
      <c r="D24" s="414">
        <v>264</v>
      </c>
      <c r="E24" s="399">
        <v>709</v>
      </c>
      <c r="F24" s="399">
        <v>349</v>
      </c>
      <c r="G24" s="399">
        <v>360</v>
      </c>
      <c r="H24" s="414"/>
      <c r="I24" s="454" t="s">
        <v>4</v>
      </c>
      <c r="J24" s="432"/>
      <c r="K24" s="399">
        <v>373</v>
      </c>
      <c r="L24" s="399">
        <v>873</v>
      </c>
      <c r="M24" s="399">
        <v>461</v>
      </c>
      <c r="N24" s="399">
        <v>412</v>
      </c>
    </row>
    <row r="25" spans="2:17" ht="19.55" customHeight="1" x14ac:dyDescent="0.2">
      <c r="B25" s="454" t="s">
        <v>5</v>
      </c>
      <c r="C25" s="454"/>
      <c r="D25" s="414">
        <v>204</v>
      </c>
      <c r="E25" s="399">
        <v>524</v>
      </c>
      <c r="F25" s="399">
        <v>254</v>
      </c>
      <c r="G25" s="399">
        <v>270</v>
      </c>
      <c r="H25" s="414"/>
      <c r="I25" s="454" t="s">
        <v>1010</v>
      </c>
      <c r="J25" s="432"/>
      <c r="K25" s="399">
        <v>660</v>
      </c>
      <c r="L25" s="399">
        <v>1470</v>
      </c>
      <c r="M25" s="399">
        <v>786</v>
      </c>
      <c r="N25" s="399">
        <v>684</v>
      </c>
    </row>
    <row r="26" spans="2:17" ht="19.55" customHeight="1" x14ac:dyDescent="0.2">
      <c r="B26" s="454" t="s">
        <v>6</v>
      </c>
      <c r="C26" s="454"/>
      <c r="D26" s="414">
        <v>189</v>
      </c>
      <c r="E26" s="399">
        <v>496</v>
      </c>
      <c r="F26" s="399">
        <v>262</v>
      </c>
      <c r="G26" s="399">
        <v>234</v>
      </c>
      <c r="H26" s="414"/>
      <c r="I26" s="454" t="s">
        <v>12</v>
      </c>
      <c r="J26" s="432"/>
      <c r="K26" s="399">
        <v>189</v>
      </c>
      <c r="L26" s="399">
        <v>458</v>
      </c>
      <c r="M26" s="399">
        <v>233</v>
      </c>
      <c r="N26" s="399">
        <v>225</v>
      </c>
    </row>
    <row r="27" spans="2:17" ht="19.55" customHeight="1" x14ac:dyDescent="0.2">
      <c r="B27" s="454" t="s">
        <v>15</v>
      </c>
      <c r="C27" s="454"/>
      <c r="D27" s="414">
        <v>1266</v>
      </c>
      <c r="E27" s="399">
        <v>3228</v>
      </c>
      <c r="F27" s="399">
        <v>1592</v>
      </c>
      <c r="G27" s="399">
        <v>1636</v>
      </c>
      <c r="H27" s="414"/>
      <c r="I27" s="454" t="s">
        <v>16</v>
      </c>
      <c r="J27" s="432"/>
      <c r="K27" s="399">
        <v>110</v>
      </c>
      <c r="L27" s="399">
        <v>281</v>
      </c>
      <c r="M27" s="399">
        <v>151</v>
      </c>
      <c r="N27" s="399">
        <v>130</v>
      </c>
    </row>
    <row r="28" spans="2:17" ht="19.55" customHeight="1" x14ac:dyDescent="0.2">
      <c r="B28" s="454" t="s">
        <v>17</v>
      </c>
      <c r="C28" s="454"/>
      <c r="D28" s="414">
        <v>22</v>
      </c>
      <c r="E28" s="399">
        <v>61</v>
      </c>
      <c r="F28" s="399">
        <v>31</v>
      </c>
      <c r="G28" s="399">
        <v>30</v>
      </c>
      <c r="H28" s="414"/>
      <c r="I28" s="454" t="s">
        <v>18</v>
      </c>
      <c r="J28" s="432"/>
      <c r="K28" s="399">
        <v>302</v>
      </c>
      <c r="L28" s="399">
        <v>638</v>
      </c>
      <c r="M28" s="399">
        <v>341</v>
      </c>
      <c r="N28" s="399">
        <v>297</v>
      </c>
    </row>
    <row r="29" spans="2:17" ht="19.55" customHeight="1" x14ac:dyDescent="0.2">
      <c r="B29" s="454" t="s">
        <v>19</v>
      </c>
      <c r="C29" s="454"/>
      <c r="D29" s="476" t="s">
        <v>1281</v>
      </c>
      <c r="E29" s="477" t="s">
        <v>1281</v>
      </c>
      <c r="F29" s="477" t="s">
        <v>1281</v>
      </c>
      <c r="G29" s="478" t="s">
        <v>1281</v>
      </c>
      <c r="H29" s="414"/>
      <c r="I29" s="454" t="s">
        <v>20</v>
      </c>
      <c r="J29" s="432"/>
      <c r="K29" s="399">
        <v>91</v>
      </c>
      <c r="L29" s="399">
        <v>146</v>
      </c>
      <c r="M29" s="399">
        <v>71</v>
      </c>
      <c r="N29" s="399">
        <v>75</v>
      </c>
    </row>
    <row r="30" spans="2:17" ht="19.55" customHeight="1" x14ac:dyDescent="0.2">
      <c r="B30" s="454" t="s">
        <v>1006</v>
      </c>
      <c r="C30" s="454"/>
      <c r="D30" s="414">
        <v>643</v>
      </c>
      <c r="E30" s="399">
        <v>1223</v>
      </c>
      <c r="F30" s="399">
        <v>667</v>
      </c>
      <c r="G30" s="399">
        <v>556</v>
      </c>
      <c r="H30" s="414"/>
      <c r="I30" s="454" t="s">
        <v>21</v>
      </c>
      <c r="J30" s="432"/>
      <c r="K30" s="399">
        <v>130</v>
      </c>
      <c r="L30" s="399">
        <v>259</v>
      </c>
      <c r="M30" s="399">
        <v>131</v>
      </c>
      <c r="N30" s="399">
        <v>128</v>
      </c>
    </row>
    <row r="31" spans="2:17" ht="19.55" customHeight="1" x14ac:dyDescent="0.2">
      <c r="B31" s="454" t="s">
        <v>1007</v>
      </c>
      <c r="C31" s="454"/>
      <c r="D31" s="414">
        <v>638</v>
      </c>
      <c r="E31" s="399">
        <v>1294</v>
      </c>
      <c r="F31" s="399">
        <v>613</v>
      </c>
      <c r="G31" s="399">
        <v>681</v>
      </c>
      <c r="H31" s="414"/>
      <c r="I31" s="454" t="s">
        <v>22</v>
      </c>
      <c r="J31" s="432"/>
      <c r="K31" s="399">
        <v>202</v>
      </c>
      <c r="L31" s="399">
        <v>351</v>
      </c>
      <c r="M31" s="399">
        <v>183</v>
      </c>
      <c r="N31" s="399">
        <v>168</v>
      </c>
    </row>
    <row r="32" spans="2:17" ht="19.55" customHeight="1" x14ac:dyDescent="0.2">
      <c r="B32" s="454" t="s">
        <v>23</v>
      </c>
      <c r="C32" s="454"/>
      <c r="D32" s="414">
        <v>30</v>
      </c>
      <c r="E32" s="399">
        <v>45</v>
      </c>
      <c r="F32" s="399">
        <v>18</v>
      </c>
      <c r="G32" s="399">
        <v>27</v>
      </c>
      <c r="H32" s="414"/>
      <c r="I32" s="454" t="s">
        <v>27</v>
      </c>
      <c r="J32" s="432"/>
      <c r="K32" s="399">
        <v>723</v>
      </c>
      <c r="L32" s="399">
        <v>1643</v>
      </c>
      <c r="M32" s="399">
        <v>836</v>
      </c>
      <c r="N32" s="399">
        <v>807</v>
      </c>
    </row>
    <row r="33" spans="1:14" ht="19.55" customHeight="1" x14ac:dyDescent="0.2">
      <c r="B33" s="454" t="s">
        <v>28</v>
      </c>
      <c r="C33" s="454"/>
      <c r="D33" s="414">
        <v>1296</v>
      </c>
      <c r="E33" s="399">
        <v>2880</v>
      </c>
      <c r="F33" s="399">
        <v>1429</v>
      </c>
      <c r="G33" s="399">
        <v>1451</v>
      </c>
      <c r="H33" s="414"/>
      <c r="I33" s="454" t="s">
        <v>29</v>
      </c>
      <c r="J33" s="432"/>
      <c r="K33" s="399">
        <v>1333</v>
      </c>
      <c r="L33" s="399">
        <v>3378</v>
      </c>
      <c r="M33" s="399">
        <v>1687</v>
      </c>
      <c r="N33" s="399">
        <v>1691</v>
      </c>
    </row>
    <row r="34" spans="1:14" ht="19.55" customHeight="1" x14ac:dyDescent="0.2">
      <c r="B34" s="454" t="s">
        <v>30</v>
      </c>
      <c r="C34" s="454"/>
      <c r="D34" s="414">
        <v>251</v>
      </c>
      <c r="E34" s="399">
        <v>582</v>
      </c>
      <c r="F34" s="399">
        <v>284</v>
      </c>
      <c r="G34" s="399">
        <v>298</v>
      </c>
      <c r="H34" s="414"/>
      <c r="I34" s="454" t="s">
        <v>31</v>
      </c>
      <c r="J34" s="432"/>
      <c r="K34" s="399">
        <v>177</v>
      </c>
      <c r="L34" s="399">
        <v>347</v>
      </c>
      <c r="M34" s="399">
        <v>163</v>
      </c>
      <c r="N34" s="399">
        <v>184</v>
      </c>
    </row>
    <row r="35" spans="1:14" ht="19.55" customHeight="1" x14ac:dyDescent="0.2">
      <c r="B35" s="454" t="s">
        <v>32</v>
      </c>
      <c r="C35" s="454"/>
      <c r="D35" s="414">
        <v>387</v>
      </c>
      <c r="E35" s="399">
        <v>871</v>
      </c>
      <c r="F35" s="399">
        <v>425</v>
      </c>
      <c r="G35" s="399">
        <v>446</v>
      </c>
      <c r="H35" s="414"/>
      <c r="I35" s="454" t="s">
        <v>33</v>
      </c>
      <c r="J35" s="432"/>
      <c r="K35" s="399">
        <v>480</v>
      </c>
      <c r="L35" s="399">
        <v>992</v>
      </c>
      <c r="M35" s="399">
        <v>487</v>
      </c>
      <c r="N35" s="399">
        <v>505</v>
      </c>
    </row>
    <row r="36" spans="1:14" ht="19.55" customHeight="1" x14ac:dyDescent="0.2">
      <c r="B36" s="454" t="s">
        <v>34</v>
      </c>
      <c r="C36" s="454"/>
      <c r="D36" s="414">
        <v>331</v>
      </c>
      <c r="E36" s="399">
        <v>779</v>
      </c>
      <c r="F36" s="399">
        <v>360</v>
      </c>
      <c r="G36" s="399">
        <v>419</v>
      </c>
      <c r="H36" s="414"/>
      <c r="I36" s="454" t="s">
        <v>1011</v>
      </c>
      <c r="J36" s="432"/>
      <c r="K36" s="399">
        <v>220</v>
      </c>
      <c r="L36" s="399">
        <v>450</v>
      </c>
      <c r="M36" s="399">
        <v>217</v>
      </c>
      <c r="N36" s="399">
        <v>233</v>
      </c>
    </row>
    <row r="37" spans="1:14" ht="19.55" customHeight="1" x14ac:dyDescent="0.2">
      <c r="B37" s="454" t="s">
        <v>35</v>
      </c>
      <c r="C37" s="454"/>
      <c r="D37" s="414">
        <v>84</v>
      </c>
      <c r="E37" s="399">
        <v>215</v>
      </c>
      <c r="F37" s="399">
        <v>114</v>
      </c>
      <c r="G37" s="399">
        <v>101</v>
      </c>
      <c r="H37" s="414"/>
      <c r="I37" s="454" t="s">
        <v>36</v>
      </c>
      <c r="J37" s="432"/>
      <c r="K37" s="399">
        <v>5448</v>
      </c>
      <c r="L37" s="399">
        <v>12596</v>
      </c>
      <c r="M37" s="399">
        <v>6389</v>
      </c>
      <c r="N37" s="399">
        <v>6207</v>
      </c>
    </row>
    <row r="38" spans="1:14" ht="19.55" customHeight="1" x14ac:dyDescent="0.2">
      <c r="B38" s="454" t="s">
        <v>37</v>
      </c>
      <c r="C38" s="454"/>
      <c r="D38" s="414">
        <v>214</v>
      </c>
      <c r="E38" s="399">
        <v>470</v>
      </c>
      <c r="F38" s="399">
        <v>239</v>
      </c>
      <c r="G38" s="399">
        <v>231</v>
      </c>
      <c r="H38" s="414"/>
      <c r="I38" s="454" t="s">
        <v>38</v>
      </c>
      <c r="J38" s="432"/>
      <c r="K38" s="399">
        <v>972</v>
      </c>
      <c r="L38" s="399">
        <v>2021</v>
      </c>
      <c r="M38" s="399">
        <v>1103</v>
      </c>
      <c r="N38" s="399">
        <v>918</v>
      </c>
    </row>
    <row r="39" spans="1:14" ht="19.55" customHeight="1" x14ac:dyDescent="0.2">
      <c r="A39" s="211"/>
      <c r="B39" s="455" t="s">
        <v>39</v>
      </c>
      <c r="C39" s="455"/>
      <c r="D39" s="415">
        <v>130</v>
      </c>
      <c r="E39" s="413">
        <v>303</v>
      </c>
      <c r="F39" s="413">
        <v>160</v>
      </c>
      <c r="G39" s="413">
        <v>143</v>
      </c>
      <c r="H39" s="415"/>
      <c r="I39" s="455" t="s">
        <v>40</v>
      </c>
      <c r="J39" s="433"/>
      <c r="K39" s="413">
        <v>1111</v>
      </c>
      <c r="L39" s="413">
        <v>2576</v>
      </c>
      <c r="M39" s="413">
        <v>1291</v>
      </c>
      <c r="N39" s="413">
        <v>1285</v>
      </c>
    </row>
    <row r="40" spans="1:14" ht="18" customHeight="1" x14ac:dyDescent="0.2">
      <c r="B40" s="452"/>
      <c r="C40" s="452"/>
      <c r="D40" s="452"/>
      <c r="E40" s="452"/>
      <c r="F40" s="452"/>
      <c r="G40" s="452"/>
      <c r="H40" s="452"/>
      <c r="K40" s="452"/>
      <c r="L40" s="225"/>
      <c r="M40" s="452"/>
      <c r="N40" s="452"/>
    </row>
    <row r="41" spans="1:14" ht="18.850000000000001" x14ac:dyDescent="0.2">
      <c r="A41" s="496" t="s">
        <v>1110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496"/>
    </row>
    <row r="42" spans="1:14" ht="18.7" customHeight="1" x14ac:dyDescent="0.2">
      <c r="N42" s="401"/>
    </row>
    <row r="43" spans="1:14" ht="23.95" customHeight="1" x14ac:dyDescent="0.2">
      <c r="A43" s="502" t="s">
        <v>975</v>
      </c>
      <c r="B43" s="502"/>
      <c r="C43" s="503"/>
      <c r="D43" s="493" t="s">
        <v>820</v>
      </c>
      <c r="E43" s="493" t="s">
        <v>977</v>
      </c>
      <c r="F43" s="493"/>
      <c r="G43" s="493"/>
      <c r="H43" s="502" t="s">
        <v>975</v>
      </c>
      <c r="I43" s="502"/>
      <c r="J43" s="503"/>
      <c r="K43" s="491" t="s">
        <v>820</v>
      </c>
      <c r="L43" s="493" t="s">
        <v>977</v>
      </c>
      <c r="M43" s="493"/>
      <c r="N43" s="494"/>
    </row>
    <row r="44" spans="1:14" ht="23.95" customHeight="1" x14ac:dyDescent="0.2">
      <c r="A44" s="504"/>
      <c r="B44" s="504"/>
      <c r="C44" s="505"/>
      <c r="D44" s="506"/>
      <c r="E44" s="448" t="s">
        <v>865</v>
      </c>
      <c r="F44" s="448" t="s">
        <v>863</v>
      </c>
      <c r="G44" s="448" t="s">
        <v>864</v>
      </c>
      <c r="H44" s="504"/>
      <c r="I44" s="504"/>
      <c r="J44" s="505"/>
      <c r="K44" s="511"/>
      <c r="L44" s="448" t="s">
        <v>865</v>
      </c>
      <c r="M44" s="448" t="s">
        <v>863</v>
      </c>
      <c r="N44" s="209" t="s">
        <v>864</v>
      </c>
    </row>
    <row r="45" spans="1:14" ht="19.55" customHeight="1" x14ac:dyDescent="0.2">
      <c r="B45" s="454" t="s">
        <v>43</v>
      </c>
      <c r="C45" s="456"/>
      <c r="D45" s="416">
        <v>184</v>
      </c>
      <c r="E45" s="461">
        <v>347</v>
      </c>
      <c r="F45" s="461">
        <v>164</v>
      </c>
      <c r="G45" s="462">
        <v>183</v>
      </c>
      <c r="H45" s="399"/>
      <c r="I45" s="456" t="s">
        <v>102</v>
      </c>
      <c r="J45" s="454"/>
      <c r="K45" s="416">
        <v>301</v>
      </c>
      <c r="L45" s="461">
        <v>816</v>
      </c>
      <c r="M45" s="461">
        <v>403</v>
      </c>
      <c r="N45" s="461">
        <v>413</v>
      </c>
    </row>
    <row r="46" spans="1:14" ht="19.55" customHeight="1" x14ac:dyDescent="0.2">
      <c r="B46" s="454" t="s">
        <v>44</v>
      </c>
      <c r="C46" s="454"/>
      <c r="D46" s="414">
        <v>60</v>
      </c>
      <c r="E46" s="399">
        <v>113</v>
      </c>
      <c r="F46" s="399">
        <v>58</v>
      </c>
      <c r="G46" s="463">
        <v>55</v>
      </c>
      <c r="H46" s="399"/>
      <c r="I46" s="454" t="s">
        <v>103</v>
      </c>
      <c r="J46" s="454"/>
      <c r="K46" s="414">
        <v>221</v>
      </c>
      <c r="L46" s="399">
        <v>473</v>
      </c>
      <c r="M46" s="399">
        <v>224</v>
      </c>
      <c r="N46" s="399">
        <v>249</v>
      </c>
    </row>
    <row r="47" spans="1:14" ht="19.55" customHeight="1" x14ac:dyDescent="0.2">
      <c r="B47" s="454" t="s">
        <v>45</v>
      </c>
      <c r="C47" s="454"/>
      <c r="D47" s="414">
        <v>37</v>
      </c>
      <c r="E47" s="399">
        <v>50</v>
      </c>
      <c r="F47" s="399">
        <v>29</v>
      </c>
      <c r="G47" s="463">
        <v>21</v>
      </c>
      <c r="H47" s="399"/>
      <c r="I47" s="454" t="s">
        <v>104</v>
      </c>
      <c r="J47" s="454"/>
      <c r="K47" s="414">
        <v>307</v>
      </c>
      <c r="L47" s="399">
        <v>691</v>
      </c>
      <c r="M47" s="399">
        <v>361</v>
      </c>
      <c r="N47" s="399">
        <v>330</v>
      </c>
    </row>
    <row r="48" spans="1:14" ht="19.55" customHeight="1" x14ac:dyDescent="0.2">
      <c r="B48" s="454" t="s">
        <v>46</v>
      </c>
      <c r="C48" s="454"/>
      <c r="D48" s="414">
        <v>370</v>
      </c>
      <c r="E48" s="399">
        <v>760</v>
      </c>
      <c r="F48" s="399">
        <v>380</v>
      </c>
      <c r="G48" s="463">
        <v>380</v>
      </c>
      <c r="H48" s="399"/>
      <c r="I48" s="454" t="s">
        <v>105</v>
      </c>
      <c r="J48" s="454"/>
      <c r="K48" s="414">
        <v>65</v>
      </c>
      <c r="L48" s="399">
        <v>129</v>
      </c>
      <c r="M48" s="399">
        <v>56</v>
      </c>
      <c r="N48" s="399">
        <v>73</v>
      </c>
    </row>
    <row r="49" spans="2:20" ht="19.55" customHeight="1" x14ac:dyDescent="0.2">
      <c r="B49" s="454" t="s">
        <v>47</v>
      </c>
      <c r="C49" s="454"/>
      <c r="D49" s="414">
        <v>1374</v>
      </c>
      <c r="E49" s="399">
        <v>3016</v>
      </c>
      <c r="F49" s="399">
        <v>1492</v>
      </c>
      <c r="G49" s="463">
        <v>1524</v>
      </c>
      <c r="H49" s="399"/>
      <c r="I49" s="454" t="s">
        <v>106</v>
      </c>
      <c r="J49" s="454"/>
      <c r="K49" s="414">
        <v>262</v>
      </c>
      <c r="L49" s="399">
        <v>640</v>
      </c>
      <c r="M49" s="399">
        <v>320</v>
      </c>
      <c r="N49" s="399">
        <v>320</v>
      </c>
    </row>
    <row r="50" spans="2:20" ht="19.55" customHeight="1" x14ac:dyDescent="0.2">
      <c r="B50" s="454" t="s">
        <v>48</v>
      </c>
      <c r="C50" s="454"/>
      <c r="D50" s="414">
        <v>245</v>
      </c>
      <c r="E50" s="399">
        <v>596</v>
      </c>
      <c r="F50" s="399">
        <v>296</v>
      </c>
      <c r="G50" s="463">
        <v>300</v>
      </c>
      <c r="H50" s="399"/>
      <c r="I50" s="454" t="s">
        <v>107</v>
      </c>
      <c r="J50" s="454"/>
      <c r="K50" s="414">
        <v>662</v>
      </c>
      <c r="L50" s="399">
        <v>1413</v>
      </c>
      <c r="M50" s="399">
        <v>715</v>
      </c>
      <c r="N50" s="399">
        <v>698</v>
      </c>
    </row>
    <row r="51" spans="2:20" ht="19.55" customHeight="1" x14ac:dyDescent="0.2">
      <c r="B51" s="454" t="s">
        <v>49</v>
      </c>
      <c r="C51" s="454"/>
      <c r="D51" s="414">
        <v>675</v>
      </c>
      <c r="E51" s="399">
        <v>1448</v>
      </c>
      <c r="F51" s="399">
        <v>690</v>
      </c>
      <c r="G51" s="463">
        <v>758</v>
      </c>
      <c r="H51" s="399"/>
      <c r="I51" s="454" t="s">
        <v>108</v>
      </c>
      <c r="J51" s="454"/>
      <c r="K51" s="414">
        <v>128</v>
      </c>
      <c r="L51" s="399">
        <v>267</v>
      </c>
      <c r="M51" s="399">
        <v>130</v>
      </c>
      <c r="N51" s="399">
        <v>137</v>
      </c>
    </row>
    <row r="52" spans="2:20" ht="19.55" customHeight="1" x14ac:dyDescent="0.2">
      <c r="B52" s="454" t="s">
        <v>1023</v>
      </c>
      <c r="C52" s="454"/>
      <c r="D52" s="414">
        <v>748</v>
      </c>
      <c r="E52" s="399">
        <v>1585</v>
      </c>
      <c r="F52" s="399">
        <v>760</v>
      </c>
      <c r="G52" s="463">
        <v>825</v>
      </c>
      <c r="H52" s="399"/>
      <c r="I52" s="454" t="s">
        <v>125</v>
      </c>
      <c r="J52" s="454"/>
      <c r="K52" s="414">
        <v>907</v>
      </c>
      <c r="L52" s="399">
        <v>2003</v>
      </c>
      <c r="M52" s="399">
        <v>995</v>
      </c>
      <c r="N52" s="399">
        <v>1008</v>
      </c>
    </row>
    <row r="53" spans="2:20" ht="19.55" customHeight="1" x14ac:dyDescent="0.2">
      <c r="B53" s="449" t="s">
        <v>50</v>
      </c>
      <c r="C53" s="449"/>
      <c r="D53" s="414">
        <v>13419</v>
      </c>
      <c r="E53" s="399">
        <v>29089</v>
      </c>
      <c r="F53" s="399">
        <v>14493</v>
      </c>
      <c r="G53" s="463">
        <v>14596</v>
      </c>
      <c r="H53" s="399"/>
      <c r="I53" s="454" t="s">
        <v>126</v>
      </c>
      <c r="J53" s="454"/>
      <c r="K53" s="414">
        <v>72</v>
      </c>
      <c r="L53" s="399">
        <v>187</v>
      </c>
      <c r="M53" s="399">
        <v>90</v>
      </c>
      <c r="N53" s="399">
        <v>97</v>
      </c>
    </row>
    <row r="54" spans="2:20" ht="19.55" customHeight="1" x14ac:dyDescent="0.2">
      <c r="B54" s="454" t="s">
        <v>51</v>
      </c>
      <c r="C54" s="454"/>
      <c r="D54" s="414">
        <v>154</v>
      </c>
      <c r="E54" s="399">
        <v>304</v>
      </c>
      <c r="F54" s="399">
        <v>155</v>
      </c>
      <c r="G54" s="463">
        <v>149</v>
      </c>
      <c r="H54" s="399"/>
      <c r="I54" s="454" t="s">
        <v>127</v>
      </c>
      <c r="J54" s="454"/>
      <c r="K54" s="414">
        <v>162</v>
      </c>
      <c r="L54" s="399">
        <v>344</v>
      </c>
      <c r="M54" s="399">
        <v>175</v>
      </c>
      <c r="N54" s="399">
        <v>169</v>
      </c>
      <c r="Q54" s="23"/>
      <c r="R54" s="23"/>
      <c r="S54" s="23"/>
      <c r="T54" s="23"/>
    </row>
    <row r="55" spans="2:20" ht="19.55" customHeight="1" x14ac:dyDescent="0.2">
      <c r="B55" s="454" t="s">
        <v>52</v>
      </c>
      <c r="C55" s="454"/>
      <c r="D55" s="414">
        <v>101</v>
      </c>
      <c r="E55" s="399">
        <v>238</v>
      </c>
      <c r="F55" s="399">
        <v>114</v>
      </c>
      <c r="G55" s="463">
        <v>124</v>
      </c>
      <c r="H55" s="399"/>
      <c r="I55" s="454" t="s">
        <v>136</v>
      </c>
      <c r="J55" s="454"/>
      <c r="K55" s="414">
        <v>141</v>
      </c>
      <c r="L55" s="399">
        <v>252</v>
      </c>
      <c r="M55" s="399">
        <v>127</v>
      </c>
      <c r="N55" s="399">
        <v>125</v>
      </c>
      <c r="Q55" s="23"/>
      <c r="R55" s="23"/>
      <c r="S55" s="23"/>
      <c r="T55" s="23"/>
    </row>
    <row r="56" spans="2:20" ht="19.55" customHeight="1" x14ac:dyDescent="0.2">
      <c r="B56" s="454" t="s">
        <v>53</v>
      </c>
      <c r="C56" s="454"/>
      <c r="D56" s="414">
        <v>248</v>
      </c>
      <c r="E56" s="399">
        <v>574</v>
      </c>
      <c r="F56" s="399">
        <v>279</v>
      </c>
      <c r="G56" s="463">
        <v>295</v>
      </c>
      <c r="H56" s="399"/>
      <c r="I56" s="454" t="s">
        <v>137</v>
      </c>
      <c r="J56" s="454"/>
      <c r="K56" s="414">
        <v>118</v>
      </c>
      <c r="L56" s="399">
        <v>260</v>
      </c>
      <c r="M56" s="399">
        <v>128</v>
      </c>
      <c r="N56" s="399">
        <v>132</v>
      </c>
    </row>
    <row r="57" spans="2:20" ht="19.55" customHeight="1" x14ac:dyDescent="0.2">
      <c r="B57" s="454" t="s">
        <v>77</v>
      </c>
      <c r="C57" s="454"/>
      <c r="D57" s="414">
        <v>278</v>
      </c>
      <c r="E57" s="399">
        <v>586</v>
      </c>
      <c r="F57" s="399">
        <v>284</v>
      </c>
      <c r="G57" s="463">
        <v>302</v>
      </c>
      <c r="H57" s="399"/>
      <c r="I57" s="454" t="s">
        <v>138</v>
      </c>
      <c r="J57" s="454"/>
      <c r="K57" s="414">
        <v>472</v>
      </c>
      <c r="L57" s="399">
        <v>852</v>
      </c>
      <c r="M57" s="399">
        <v>441</v>
      </c>
      <c r="N57" s="399">
        <v>411</v>
      </c>
    </row>
    <row r="58" spans="2:20" ht="19.55" customHeight="1" x14ac:dyDescent="0.2">
      <c r="B58" s="454" t="s">
        <v>78</v>
      </c>
      <c r="C58" s="454"/>
      <c r="D58" s="414">
        <v>142</v>
      </c>
      <c r="E58" s="399">
        <v>319</v>
      </c>
      <c r="F58" s="399">
        <v>145</v>
      </c>
      <c r="G58" s="463">
        <v>174</v>
      </c>
      <c r="H58" s="399"/>
      <c r="I58" s="454" t="s">
        <v>139</v>
      </c>
      <c r="J58" s="454"/>
      <c r="K58" s="414">
        <v>112</v>
      </c>
      <c r="L58" s="399">
        <v>233</v>
      </c>
      <c r="M58" s="399">
        <v>112</v>
      </c>
      <c r="N58" s="399">
        <v>121</v>
      </c>
    </row>
    <row r="59" spans="2:20" ht="19.55" customHeight="1" x14ac:dyDescent="0.2">
      <c r="B59" s="454" t="s">
        <v>79</v>
      </c>
      <c r="C59" s="454"/>
      <c r="D59" s="414">
        <v>162</v>
      </c>
      <c r="E59" s="399">
        <v>262</v>
      </c>
      <c r="F59" s="399">
        <v>136</v>
      </c>
      <c r="G59" s="463">
        <v>126</v>
      </c>
      <c r="H59" s="399"/>
      <c r="I59" s="449" t="s">
        <v>140</v>
      </c>
      <c r="J59" s="449"/>
      <c r="K59" s="414">
        <v>17039</v>
      </c>
      <c r="L59" s="399">
        <v>37444</v>
      </c>
      <c r="M59" s="399">
        <v>18928</v>
      </c>
      <c r="N59" s="399">
        <v>18516</v>
      </c>
      <c r="Q59" s="23"/>
      <c r="R59" s="23"/>
      <c r="S59" s="23"/>
      <c r="T59" s="23"/>
    </row>
    <row r="60" spans="2:20" ht="19.55" customHeight="1" x14ac:dyDescent="0.2">
      <c r="B60" s="454" t="s">
        <v>80</v>
      </c>
      <c r="C60" s="454"/>
      <c r="D60" s="414">
        <v>501</v>
      </c>
      <c r="E60" s="399">
        <v>958</v>
      </c>
      <c r="F60" s="399">
        <v>517</v>
      </c>
      <c r="G60" s="463">
        <v>441</v>
      </c>
      <c r="H60" s="399"/>
      <c r="I60" s="454" t="s">
        <v>141</v>
      </c>
      <c r="J60" s="454"/>
      <c r="K60" s="414">
        <v>25</v>
      </c>
      <c r="L60" s="399">
        <v>53</v>
      </c>
      <c r="M60" s="399">
        <v>23</v>
      </c>
      <c r="N60" s="399">
        <v>30</v>
      </c>
      <c r="Q60" s="23"/>
      <c r="R60" s="23"/>
      <c r="S60" s="23"/>
      <c r="T60" s="23"/>
    </row>
    <row r="61" spans="2:20" ht="19.55" customHeight="1" x14ac:dyDescent="0.2">
      <c r="B61" s="454" t="s">
        <v>83</v>
      </c>
      <c r="C61" s="454"/>
      <c r="D61" s="414">
        <v>158</v>
      </c>
      <c r="E61" s="399">
        <v>269</v>
      </c>
      <c r="F61" s="399">
        <v>133</v>
      </c>
      <c r="G61" s="463">
        <v>136</v>
      </c>
      <c r="H61" s="399"/>
      <c r="I61" s="454" t="s">
        <v>142</v>
      </c>
      <c r="J61" s="454"/>
      <c r="K61" s="414">
        <v>146</v>
      </c>
      <c r="L61" s="399">
        <v>342</v>
      </c>
      <c r="M61" s="399">
        <v>171</v>
      </c>
      <c r="N61" s="399">
        <v>171</v>
      </c>
    </row>
    <row r="62" spans="2:20" ht="19.55" customHeight="1" x14ac:dyDescent="0.2">
      <c r="B62" s="454" t="s">
        <v>84</v>
      </c>
      <c r="C62" s="454"/>
      <c r="D62" s="414">
        <v>455</v>
      </c>
      <c r="E62" s="399">
        <v>1230</v>
      </c>
      <c r="F62" s="399">
        <v>597</v>
      </c>
      <c r="G62" s="463">
        <v>633</v>
      </c>
      <c r="H62" s="399"/>
      <c r="I62" s="454" t="s">
        <v>143</v>
      </c>
      <c r="J62" s="454"/>
      <c r="K62" s="414">
        <v>35</v>
      </c>
      <c r="L62" s="399">
        <v>83</v>
      </c>
      <c r="M62" s="399">
        <v>45</v>
      </c>
      <c r="N62" s="399">
        <v>38</v>
      </c>
    </row>
    <row r="63" spans="2:20" ht="19.55" customHeight="1" x14ac:dyDescent="0.2">
      <c r="B63" s="454" t="s">
        <v>85</v>
      </c>
      <c r="C63" s="454"/>
      <c r="D63" s="414">
        <v>64</v>
      </c>
      <c r="E63" s="399">
        <v>108</v>
      </c>
      <c r="F63" s="399">
        <v>45</v>
      </c>
      <c r="G63" s="463">
        <v>63</v>
      </c>
      <c r="H63" s="399"/>
      <c r="I63" s="454" t="s">
        <v>144</v>
      </c>
      <c r="J63" s="454"/>
      <c r="K63" s="414">
        <v>578</v>
      </c>
      <c r="L63" s="399">
        <v>1225</v>
      </c>
      <c r="M63" s="399">
        <v>550</v>
      </c>
      <c r="N63" s="399">
        <v>675</v>
      </c>
    </row>
    <row r="64" spans="2:20" ht="19.55" customHeight="1" x14ac:dyDescent="0.2">
      <c r="B64" s="454" t="s">
        <v>86</v>
      </c>
      <c r="C64" s="454"/>
      <c r="D64" s="414">
        <v>201</v>
      </c>
      <c r="E64" s="399">
        <v>438</v>
      </c>
      <c r="F64" s="399">
        <v>218</v>
      </c>
      <c r="G64" s="463">
        <v>220</v>
      </c>
      <c r="H64" s="399"/>
      <c r="I64" s="454" t="s">
        <v>145</v>
      </c>
      <c r="J64" s="454"/>
      <c r="K64" s="414">
        <v>533</v>
      </c>
      <c r="L64" s="399">
        <v>1154</v>
      </c>
      <c r="M64" s="399">
        <v>562</v>
      </c>
      <c r="N64" s="399">
        <v>592</v>
      </c>
    </row>
    <row r="65" spans="1:14" ht="19.55" customHeight="1" x14ac:dyDescent="0.2">
      <c r="B65" s="454" t="s">
        <v>87</v>
      </c>
      <c r="C65" s="454"/>
      <c r="D65" s="414">
        <v>233</v>
      </c>
      <c r="E65" s="399">
        <v>515</v>
      </c>
      <c r="F65" s="399">
        <v>262</v>
      </c>
      <c r="G65" s="463">
        <v>253</v>
      </c>
      <c r="H65" s="399"/>
      <c r="I65" s="454" t="s">
        <v>146</v>
      </c>
      <c r="J65" s="454"/>
      <c r="K65" s="414">
        <v>399</v>
      </c>
      <c r="L65" s="399">
        <v>902</v>
      </c>
      <c r="M65" s="399">
        <v>475</v>
      </c>
      <c r="N65" s="399">
        <v>427</v>
      </c>
    </row>
    <row r="66" spans="1:14" ht="19.55" customHeight="1" x14ac:dyDescent="0.2">
      <c r="B66" s="454" t="s">
        <v>88</v>
      </c>
      <c r="C66" s="454"/>
      <c r="D66" s="414">
        <v>113</v>
      </c>
      <c r="E66" s="399">
        <v>204</v>
      </c>
      <c r="F66" s="399">
        <v>113</v>
      </c>
      <c r="G66" s="463">
        <v>91</v>
      </c>
      <c r="H66" s="399"/>
      <c r="I66" s="454" t="s">
        <v>147</v>
      </c>
      <c r="J66" s="454"/>
      <c r="K66" s="414">
        <v>530</v>
      </c>
      <c r="L66" s="399">
        <v>1331</v>
      </c>
      <c r="M66" s="399">
        <v>646</v>
      </c>
      <c r="N66" s="399">
        <v>685</v>
      </c>
    </row>
    <row r="67" spans="1:14" ht="19.55" customHeight="1" x14ac:dyDescent="0.2">
      <c r="B67" s="454" t="s">
        <v>89</v>
      </c>
      <c r="C67" s="454"/>
      <c r="D67" s="414">
        <v>132</v>
      </c>
      <c r="E67" s="399">
        <v>302</v>
      </c>
      <c r="F67" s="399">
        <v>150</v>
      </c>
      <c r="G67" s="463">
        <v>152</v>
      </c>
      <c r="H67" s="399"/>
      <c r="I67" s="454" t="s">
        <v>148</v>
      </c>
      <c r="J67" s="454"/>
      <c r="K67" s="414">
        <v>371</v>
      </c>
      <c r="L67" s="399">
        <v>937</v>
      </c>
      <c r="M67" s="399">
        <v>438</v>
      </c>
      <c r="N67" s="399">
        <v>499</v>
      </c>
    </row>
    <row r="68" spans="1:14" ht="19.55" customHeight="1" x14ac:dyDescent="0.2">
      <c r="B68" s="454" t="s">
        <v>90</v>
      </c>
      <c r="C68" s="454"/>
      <c r="D68" s="414">
        <v>159</v>
      </c>
      <c r="E68" s="399">
        <v>348</v>
      </c>
      <c r="F68" s="399">
        <v>168</v>
      </c>
      <c r="G68" s="463">
        <v>180</v>
      </c>
      <c r="H68" s="399"/>
      <c r="I68" s="454" t="s">
        <v>149</v>
      </c>
      <c r="J68" s="454"/>
      <c r="K68" s="414">
        <v>1470</v>
      </c>
      <c r="L68" s="399">
        <v>3298</v>
      </c>
      <c r="M68" s="399">
        <v>1633</v>
      </c>
      <c r="N68" s="399">
        <v>1665</v>
      </c>
    </row>
    <row r="69" spans="1:14" ht="19.55" customHeight="1" x14ac:dyDescent="0.2">
      <c r="B69" s="454" t="s">
        <v>91</v>
      </c>
      <c r="C69" s="454"/>
      <c r="D69" s="414">
        <v>275</v>
      </c>
      <c r="E69" s="399">
        <v>698</v>
      </c>
      <c r="F69" s="399">
        <v>334</v>
      </c>
      <c r="G69" s="463">
        <v>364</v>
      </c>
      <c r="H69" s="399"/>
      <c r="I69" s="454" t="s">
        <v>150</v>
      </c>
      <c r="J69" s="454"/>
      <c r="K69" s="414">
        <v>247</v>
      </c>
      <c r="L69" s="399">
        <v>486</v>
      </c>
      <c r="M69" s="399">
        <v>248</v>
      </c>
      <c r="N69" s="399">
        <v>238</v>
      </c>
    </row>
    <row r="70" spans="1:14" ht="19.55" customHeight="1" x14ac:dyDescent="0.2">
      <c r="B70" s="454" t="s">
        <v>92</v>
      </c>
      <c r="C70" s="454"/>
      <c r="D70" s="414">
        <v>8</v>
      </c>
      <c r="E70" s="399">
        <v>25</v>
      </c>
      <c r="F70" s="399">
        <v>10</v>
      </c>
      <c r="G70" s="463">
        <v>15</v>
      </c>
      <c r="H70" s="399"/>
      <c r="I70" s="454" t="s">
        <v>151</v>
      </c>
      <c r="J70" s="454"/>
      <c r="K70" s="414">
        <v>309</v>
      </c>
      <c r="L70" s="399">
        <v>636</v>
      </c>
      <c r="M70" s="399">
        <v>307</v>
      </c>
      <c r="N70" s="399">
        <v>329</v>
      </c>
    </row>
    <row r="71" spans="1:14" ht="19.55" customHeight="1" x14ac:dyDescent="0.2">
      <c r="B71" s="454" t="s">
        <v>93</v>
      </c>
      <c r="C71" s="454"/>
      <c r="D71" s="414">
        <v>39</v>
      </c>
      <c r="E71" s="399">
        <v>96</v>
      </c>
      <c r="F71" s="399">
        <v>42</v>
      </c>
      <c r="G71" s="463">
        <v>54</v>
      </c>
      <c r="H71" s="399"/>
      <c r="I71" s="454" t="s">
        <v>152</v>
      </c>
      <c r="J71" s="454"/>
      <c r="K71" s="414">
        <v>494</v>
      </c>
      <c r="L71" s="399">
        <v>1059</v>
      </c>
      <c r="M71" s="399">
        <v>542</v>
      </c>
      <c r="N71" s="399">
        <v>517</v>
      </c>
    </row>
    <row r="72" spans="1:14" ht="19.55" customHeight="1" x14ac:dyDescent="0.2">
      <c r="B72" s="454" t="s">
        <v>94</v>
      </c>
      <c r="C72" s="454"/>
      <c r="D72" s="414">
        <v>964</v>
      </c>
      <c r="E72" s="399">
        <v>2022</v>
      </c>
      <c r="F72" s="399">
        <v>974</v>
      </c>
      <c r="G72" s="463">
        <v>1048</v>
      </c>
      <c r="H72" s="399"/>
      <c r="I72" s="454" t="s">
        <v>153</v>
      </c>
      <c r="J72" s="454"/>
      <c r="K72" s="414">
        <v>2722</v>
      </c>
      <c r="L72" s="399">
        <v>5782</v>
      </c>
      <c r="M72" s="399">
        <v>2910</v>
      </c>
      <c r="N72" s="399">
        <v>2872</v>
      </c>
    </row>
    <row r="73" spans="1:14" ht="19.55" customHeight="1" x14ac:dyDescent="0.2">
      <c r="B73" s="454" t="s">
        <v>95</v>
      </c>
      <c r="C73" s="454"/>
      <c r="D73" s="414">
        <v>1183</v>
      </c>
      <c r="E73" s="399">
        <v>2646</v>
      </c>
      <c r="F73" s="399">
        <v>1293</v>
      </c>
      <c r="G73" s="463">
        <v>1353</v>
      </c>
      <c r="H73" s="399"/>
      <c r="I73" s="454" t="s">
        <v>154</v>
      </c>
      <c r="J73" s="454"/>
      <c r="K73" s="414">
        <v>49</v>
      </c>
      <c r="L73" s="399">
        <v>121</v>
      </c>
      <c r="M73" s="399">
        <v>58</v>
      </c>
      <c r="N73" s="399">
        <v>63</v>
      </c>
    </row>
    <row r="74" spans="1:14" ht="19.55" customHeight="1" x14ac:dyDescent="0.2">
      <c r="B74" s="454" t="s">
        <v>96</v>
      </c>
      <c r="C74" s="454"/>
      <c r="D74" s="414">
        <v>175</v>
      </c>
      <c r="E74" s="399">
        <v>380</v>
      </c>
      <c r="F74" s="399">
        <v>184</v>
      </c>
      <c r="G74" s="463">
        <v>196</v>
      </c>
      <c r="H74" s="399"/>
      <c r="I74" s="454" t="s">
        <v>155</v>
      </c>
      <c r="J74" s="454"/>
      <c r="K74" s="414">
        <v>57</v>
      </c>
      <c r="L74" s="399">
        <v>132</v>
      </c>
      <c r="M74" s="399">
        <v>66</v>
      </c>
      <c r="N74" s="399">
        <v>66</v>
      </c>
    </row>
    <row r="75" spans="1:14" ht="19.55" customHeight="1" x14ac:dyDescent="0.2">
      <c r="B75" s="454" t="s">
        <v>97</v>
      </c>
      <c r="C75" s="454"/>
      <c r="D75" s="414">
        <v>229</v>
      </c>
      <c r="E75" s="399">
        <v>550</v>
      </c>
      <c r="F75" s="399">
        <v>269</v>
      </c>
      <c r="G75" s="463">
        <v>281</v>
      </c>
      <c r="H75" s="399"/>
      <c r="I75" s="454" t="s">
        <v>156</v>
      </c>
      <c r="J75" s="454"/>
      <c r="K75" s="414">
        <v>26</v>
      </c>
      <c r="L75" s="399">
        <v>56</v>
      </c>
      <c r="M75" s="399">
        <v>22</v>
      </c>
      <c r="N75" s="399">
        <v>34</v>
      </c>
    </row>
    <row r="76" spans="1:14" ht="19.55" customHeight="1" x14ac:dyDescent="0.2">
      <c r="B76" s="454" t="s">
        <v>98</v>
      </c>
      <c r="C76" s="454"/>
      <c r="D76" s="414">
        <v>2419</v>
      </c>
      <c r="E76" s="399">
        <v>4962</v>
      </c>
      <c r="F76" s="399">
        <v>2559</v>
      </c>
      <c r="G76" s="463">
        <v>2403</v>
      </c>
      <c r="H76" s="399"/>
      <c r="I76" s="454" t="s">
        <v>188</v>
      </c>
      <c r="J76" s="454"/>
      <c r="K76" s="414">
        <v>22</v>
      </c>
      <c r="L76" s="399">
        <v>50</v>
      </c>
      <c r="M76" s="399">
        <v>25</v>
      </c>
      <c r="N76" s="399">
        <v>25</v>
      </c>
    </row>
    <row r="77" spans="1:14" ht="19.55" customHeight="1" x14ac:dyDescent="0.2">
      <c r="B77" s="454" t="s">
        <v>99</v>
      </c>
      <c r="C77" s="454"/>
      <c r="D77" s="414">
        <v>236</v>
      </c>
      <c r="E77" s="399">
        <v>625</v>
      </c>
      <c r="F77" s="399">
        <v>298</v>
      </c>
      <c r="G77" s="463">
        <v>327</v>
      </c>
      <c r="H77" s="399"/>
      <c r="I77" s="454" t="s">
        <v>189</v>
      </c>
      <c r="J77" s="454"/>
      <c r="K77" s="414">
        <v>72</v>
      </c>
      <c r="L77" s="399">
        <v>156</v>
      </c>
      <c r="M77" s="399">
        <v>73</v>
      </c>
      <c r="N77" s="399">
        <v>83</v>
      </c>
    </row>
    <row r="78" spans="1:14" ht="19.55" customHeight="1" x14ac:dyDescent="0.2">
      <c r="B78" s="454" t="s">
        <v>100</v>
      </c>
      <c r="C78" s="454"/>
      <c r="D78" s="414">
        <v>294</v>
      </c>
      <c r="E78" s="399">
        <v>787</v>
      </c>
      <c r="F78" s="399">
        <v>385</v>
      </c>
      <c r="G78" s="463">
        <v>402</v>
      </c>
      <c r="H78" s="399"/>
      <c r="I78" s="454" t="s">
        <v>190</v>
      </c>
      <c r="J78" s="454"/>
      <c r="K78" s="414">
        <v>212</v>
      </c>
      <c r="L78" s="399">
        <v>423</v>
      </c>
      <c r="M78" s="399">
        <v>203</v>
      </c>
      <c r="N78" s="399">
        <v>220</v>
      </c>
    </row>
    <row r="79" spans="1:14" ht="19.55" customHeight="1" x14ac:dyDescent="0.2">
      <c r="A79" s="211"/>
      <c r="B79" s="455" t="s">
        <v>101</v>
      </c>
      <c r="C79" s="455"/>
      <c r="D79" s="415">
        <v>566</v>
      </c>
      <c r="E79" s="413">
        <v>1083</v>
      </c>
      <c r="F79" s="413">
        <v>552</v>
      </c>
      <c r="G79" s="464">
        <v>531</v>
      </c>
      <c r="H79" s="413"/>
      <c r="I79" s="455" t="s">
        <v>191</v>
      </c>
      <c r="J79" s="455"/>
      <c r="K79" s="415">
        <v>142</v>
      </c>
      <c r="L79" s="413">
        <v>361</v>
      </c>
      <c r="M79" s="413">
        <v>179</v>
      </c>
      <c r="N79" s="413">
        <v>182</v>
      </c>
    </row>
    <row r="80" spans="1:14" ht="18" customHeight="1" x14ac:dyDescent="0.2">
      <c r="B80" s="452"/>
      <c r="C80" s="452"/>
      <c r="D80" s="452"/>
      <c r="E80" s="452"/>
      <c r="F80" s="452"/>
      <c r="G80" s="452"/>
      <c r="H80" s="452"/>
      <c r="K80" s="452"/>
      <c r="L80" s="225"/>
      <c r="M80" s="452"/>
      <c r="N80" s="452"/>
    </row>
    <row r="81" spans="1:14" ht="18.850000000000001" x14ac:dyDescent="0.2">
      <c r="A81" s="496" t="s">
        <v>1110</v>
      </c>
      <c r="B81" s="496"/>
      <c r="C81" s="496"/>
      <c r="D81" s="496"/>
      <c r="E81" s="496"/>
      <c r="F81" s="496"/>
      <c r="G81" s="496"/>
      <c r="H81" s="496"/>
      <c r="I81" s="496"/>
      <c r="J81" s="496"/>
      <c r="K81" s="496"/>
      <c r="L81" s="496"/>
      <c r="M81" s="496"/>
      <c r="N81" s="496"/>
    </row>
    <row r="82" spans="1:14" ht="18.7" customHeight="1" x14ac:dyDescent="0.2">
      <c r="N82" s="401"/>
    </row>
    <row r="83" spans="1:14" ht="23.95" customHeight="1" x14ac:dyDescent="0.2">
      <c r="A83" s="502" t="s">
        <v>975</v>
      </c>
      <c r="B83" s="502"/>
      <c r="C83" s="503"/>
      <c r="D83" s="493" t="s">
        <v>820</v>
      </c>
      <c r="E83" s="493" t="s">
        <v>977</v>
      </c>
      <c r="F83" s="493"/>
      <c r="G83" s="494"/>
      <c r="H83" s="507" t="s">
        <v>975</v>
      </c>
      <c r="I83" s="502"/>
      <c r="J83" s="503"/>
      <c r="K83" s="491" t="s">
        <v>820</v>
      </c>
      <c r="L83" s="493" t="s">
        <v>977</v>
      </c>
      <c r="M83" s="493"/>
      <c r="N83" s="494"/>
    </row>
    <row r="84" spans="1:14" ht="23.95" customHeight="1" x14ac:dyDescent="0.2">
      <c r="A84" s="504"/>
      <c r="B84" s="504"/>
      <c r="C84" s="505"/>
      <c r="D84" s="506"/>
      <c r="E84" s="448" t="s">
        <v>865</v>
      </c>
      <c r="F84" s="448" t="s">
        <v>863</v>
      </c>
      <c r="G84" s="209" t="s">
        <v>864</v>
      </c>
      <c r="H84" s="512"/>
      <c r="I84" s="504"/>
      <c r="J84" s="505"/>
      <c r="K84" s="511"/>
      <c r="L84" s="448" t="s">
        <v>865</v>
      </c>
      <c r="M84" s="448" t="s">
        <v>863</v>
      </c>
      <c r="N84" s="209" t="s">
        <v>864</v>
      </c>
    </row>
    <row r="85" spans="1:14" ht="19.55" customHeight="1" x14ac:dyDescent="0.2">
      <c r="B85" s="454" t="s">
        <v>192</v>
      </c>
      <c r="C85" s="456"/>
      <c r="D85" s="416">
        <v>77</v>
      </c>
      <c r="E85" s="461">
        <v>194</v>
      </c>
      <c r="F85" s="461">
        <v>95</v>
      </c>
      <c r="G85" s="462">
        <v>99</v>
      </c>
      <c r="H85" s="399"/>
      <c r="I85" s="456" t="s">
        <v>344</v>
      </c>
      <c r="J85" s="454"/>
      <c r="K85" s="416">
        <v>479</v>
      </c>
      <c r="L85" s="461">
        <v>1216</v>
      </c>
      <c r="M85" s="461">
        <v>602</v>
      </c>
      <c r="N85" s="461">
        <v>614</v>
      </c>
    </row>
    <row r="86" spans="1:14" ht="19.55" customHeight="1" x14ac:dyDescent="0.2">
      <c r="B86" s="454" t="s">
        <v>193</v>
      </c>
      <c r="C86" s="454"/>
      <c r="D86" s="414">
        <v>81</v>
      </c>
      <c r="E86" s="399">
        <v>141</v>
      </c>
      <c r="F86" s="399">
        <v>61</v>
      </c>
      <c r="G86" s="463">
        <v>80</v>
      </c>
      <c r="H86" s="399"/>
      <c r="I86" s="454" t="s">
        <v>345</v>
      </c>
      <c r="J86" s="454"/>
      <c r="K86" s="414">
        <v>425</v>
      </c>
      <c r="L86" s="399">
        <v>977</v>
      </c>
      <c r="M86" s="399">
        <v>489</v>
      </c>
      <c r="N86" s="399">
        <v>488</v>
      </c>
    </row>
    <row r="87" spans="1:14" ht="19.55" customHeight="1" x14ac:dyDescent="0.2">
      <c r="B87" s="454" t="s">
        <v>194</v>
      </c>
      <c r="C87" s="454"/>
      <c r="D87" s="414">
        <v>2060</v>
      </c>
      <c r="E87" s="399">
        <v>4286</v>
      </c>
      <c r="F87" s="399">
        <v>2206</v>
      </c>
      <c r="G87" s="463">
        <v>2080</v>
      </c>
      <c r="H87" s="399"/>
      <c r="I87" s="454" t="s">
        <v>346</v>
      </c>
      <c r="J87" s="454"/>
      <c r="K87" s="414">
        <v>77</v>
      </c>
      <c r="L87" s="399">
        <v>171</v>
      </c>
      <c r="M87" s="399">
        <v>82</v>
      </c>
      <c r="N87" s="399">
        <v>89</v>
      </c>
    </row>
    <row r="88" spans="1:14" ht="19.55" customHeight="1" x14ac:dyDescent="0.2">
      <c r="B88" s="454" t="s">
        <v>195</v>
      </c>
      <c r="C88" s="454"/>
      <c r="D88" s="414">
        <v>0</v>
      </c>
      <c r="E88" s="399">
        <v>0</v>
      </c>
      <c r="F88" s="399">
        <v>0</v>
      </c>
      <c r="G88" s="463">
        <v>0</v>
      </c>
      <c r="H88" s="399"/>
      <c r="I88" s="454" t="s">
        <v>347</v>
      </c>
      <c r="J88" s="454"/>
      <c r="K88" s="414">
        <v>70</v>
      </c>
      <c r="L88" s="399">
        <v>146</v>
      </c>
      <c r="M88" s="399">
        <v>67</v>
      </c>
      <c r="N88" s="399">
        <v>79</v>
      </c>
    </row>
    <row r="89" spans="1:14" ht="19.55" customHeight="1" x14ac:dyDescent="0.2">
      <c r="B89" s="454" t="s">
        <v>196</v>
      </c>
      <c r="C89" s="454"/>
      <c r="D89" s="414">
        <v>3450</v>
      </c>
      <c r="E89" s="399">
        <v>6986</v>
      </c>
      <c r="F89" s="399">
        <v>3802</v>
      </c>
      <c r="G89" s="463">
        <v>3184</v>
      </c>
      <c r="H89" s="399"/>
      <c r="I89" s="454" t="s">
        <v>978</v>
      </c>
      <c r="J89" s="454"/>
      <c r="K89" s="414">
        <v>221</v>
      </c>
      <c r="L89" s="399">
        <v>408</v>
      </c>
      <c r="M89" s="399">
        <v>216</v>
      </c>
      <c r="N89" s="399">
        <v>192</v>
      </c>
    </row>
    <row r="90" spans="1:14" ht="19.55" customHeight="1" x14ac:dyDescent="0.2">
      <c r="B90" s="454" t="s">
        <v>437</v>
      </c>
      <c r="C90" s="454"/>
      <c r="D90" s="414">
        <v>0</v>
      </c>
      <c r="E90" s="399">
        <v>0</v>
      </c>
      <c r="F90" s="399">
        <v>0</v>
      </c>
      <c r="G90" s="463">
        <v>0</v>
      </c>
      <c r="H90" s="399"/>
      <c r="I90" s="454" t="s">
        <v>348</v>
      </c>
      <c r="J90" s="454"/>
      <c r="K90" s="414">
        <v>374</v>
      </c>
      <c r="L90" s="399">
        <v>962</v>
      </c>
      <c r="M90" s="399">
        <v>473</v>
      </c>
      <c r="N90" s="399">
        <v>489</v>
      </c>
    </row>
    <row r="91" spans="1:14" ht="19.55" customHeight="1" x14ac:dyDescent="0.2">
      <c r="B91" s="454" t="s">
        <v>215</v>
      </c>
      <c r="C91" s="454"/>
      <c r="D91" s="414">
        <v>0</v>
      </c>
      <c r="E91" s="399">
        <v>0</v>
      </c>
      <c r="F91" s="399">
        <v>0</v>
      </c>
      <c r="G91" s="463">
        <v>0</v>
      </c>
      <c r="H91" s="399"/>
      <c r="I91" s="454" t="s">
        <v>349</v>
      </c>
      <c r="J91" s="454"/>
      <c r="K91" s="414">
        <v>801</v>
      </c>
      <c r="L91" s="399">
        <v>1814</v>
      </c>
      <c r="M91" s="399">
        <v>922</v>
      </c>
      <c r="N91" s="399">
        <v>892</v>
      </c>
    </row>
    <row r="92" spans="1:14" ht="19.55" customHeight="1" x14ac:dyDescent="0.2">
      <c r="B92" s="454" t="s">
        <v>302</v>
      </c>
      <c r="C92" s="454"/>
      <c r="D92" s="414">
        <v>168</v>
      </c>
      <c r="E92" s="399">
        <v>331</v>
      </c>
      <c r="F92" s="399">
        <v>151</v>
      </c>
      <c r="G92" s="463">
        <v>180</v>
      </c>
      <c r="H92" s="399"/>
      <c r="I92" s="454" t="s">
        <v>350</v>
      </c>
      <c r="J92" s="454"/>
      <c r="K92" s="414">
        <v>284</v>
      </c>
      <c r="L92" s="399">
        <v>741</v>
      </c>
      <c r="M92" s="399">
        <v>376</v>
      </c>
      <c r="N92" s="399">
        <v>365</v>
      </c>
    </row>
    <row r="93" spans="1:14" ht="19.55" customHeight="1" x14ac:dyDescent="0.2">
      <c r="B93" s="454" t="s">
        <v>303</v>
      </c>
      <c r="C93" s="454"/>
      <c r="D93" s="414">
        <v>161</v>
      </c>
      <c r="E93" s="399">
        <v>337</v>
      </c>
      <c r="F93" s="399">
        <v>163</v>
      </c>
      <c r="G93" s="463">
        <v>174</v>
      </c>
      <c r="H93" s="399"/>
      <c r="I93" s="454" t="s">
        <v>351</v>
      </c>
      <c r="J93" s="454"/>
      <c r="K93" s="414">
        <v>2138</v>
      </c>
      <c r="L93" s="399">
        <v>4294</v>
      </c>
      <c r="M93" s="399">
        <v>2345</v>
      </c>
      <c r="N93" s="399">
        <v>1949</v>
      </c>
    </row>
    <row r="94" spans="1:14" ht="19.55" customHeight="1" x14ac:dyDescent="0.2">
      <c r="B94" s="454" t="s">
        <v>304</v>
      </c>
      <c r="C94" s="454"/>
      <c r="D94" s="414">
        <v>124</v>
      </c>
      <c r="E94" s="399">
        <v>236</v>
      </c>
      <c r="F94" s="399">
        <v>118</v>
      </c>
      <c r="G94" s="463">
        <v>118</v>
      </c>
      <c r="H94" s="399"/>
      <c r="I94" s="454" t="s">
        <v>352</v>
      </c>
      <c r="J94" s="454"/>
      <c r="K94" s="414">
        <v>259</v>
      </c>
      <c r="L94" s="399">
        <v>574</v>
      </c>
      <c r="M94" s="399">
        <v>285</v>
      </c>
      <c r="N94" s="399">
        <v>289</v>
      </c>
    </row>
    <row r="95" spans="1:14" ht="19.55" customHeight="1" x14ac:dyDescent="0.2">
      <c r="B95" s="454" t="s">
        <v>307</v>
      </c>
      <c r="C95" s="454"/>
      <c r="D95" s="414">
        <v>1475</v>
      </c>
      <c r="E95" s="399">
        <v>4090</v>
      </c>
      <c r="F95" s="399">
        <v>2075</v>
      </c>
      <c r="G95" s="463">
        <v>2015</v>
      </c>
      <c r="H95" s="399"/>
      <c r="I95" s="454" t="s">
        <v>353</v>
      </c>
      <c r="J95" s="454"/>
      <c r="K95" s="414">
        <v>12</v>
      </c>
      <c r="L95" s="399">
        <v>29</v>
      </c>
      <c r="M95" s="399">
        <v>14</v>
      </c>
      <c r="N95" s="399">
        <v>15</v>
      </c>
    </row>
    <row r="96" spans="1:14" ht="19.55" customHeight="1" x14ac:dyDescent="0.2">
      <c r="B96" s="454" t="s">
        <v>308</v>
      </c>
      <c r="C96" s="454"/>
      <c r="D96" s="414">
        <v>547</v>
      </c>
      <c r="E96" s="399">
        <v>1302</v>
      </c>
      <c r="F96" s="399">
        <v>632</v>
      </c>
      <c r="G96" s="463">
        <v>670</v>
      </c>
      <c r="H96" s="399"/>
      <c r="I96" s="454" t="s">
        <v>354</v>
      </c>
      <c r="J96" s="454"/>
      <c r="K96" s="414">
        <v>275</v>
      </c>
      <c r="L96" s="399">
        <v>570</v>
      </c>
      <c r="M96" s="399">
        <v>264</v>
      </c>
      <c r="N96" s="399">
        <v>306</v>
      </c>
    </row>
    <row r="97" spans="2:20" ht="19.55" customHeight="1" x14ac:dyDescent="0.2">
      <c r="B97" s="454" t="s">
        <v>309</v>
      </c>
      <c r="C97" s="454"/>
      <c r="D97" s="414">
        <v>235</v>
      </c>
      <c r="E97" s="399">
        <v>518</v>
      </c>
      <c r="F97" s="399">
        <v>244</v>
      </c>
      <c r="G97" s="463">
        <v>274</v>
      </c>
      <c r="H97" s="399"/>
      <c r="I97" s="454" t="s">
        <v>355</v>
      </c>
      <c r="J97" s="454"/>
      <c r="K97" s="414">
        <v>364</v>
      </c>
      <c r="L97" s="399">
        <v>755</v>
      </c>
      <c r="M97" s="399">
        <v>381</v>
      </c>
      <c r="N97" s="399">
        <v>374</v>
      </c>
    </row>
    <row r="98" spans="2:20" ht="19.55" customHeight="1" x14ac:dyDescent="0.2">
      <c r="B98" s="454" t="s">
        <v>310</v>
      </c>
      <c r="C98" s="454"/>
      <c r="D98" s="414">
        <v>222</v>
      </c>
      <c r="E98" s="399">
        <v>436</v>
      </c>
      <c r="F98" s="399">
        <v>205</v>
      </c>
      <c r="G98" s="463">
        <v>231</v>
      </c>
      <c r="H98" s="399"/>
      <c r="I98" s="454" t="s">
        <v>356</v>
      </c>
      <c r="J98" s="454"/>
      <c r="K98" s="414">
        <v>292</v>
      </c>
      <c r="L98" s="399">
        <v>621</v>
      </c>
      <c r="M98" s="399">
        <v>312</v>
      </c>
      <c r="N98" s="399">
        <v>309</v>
      </c>
      <c r="P98" s="450"/>
      <c r="Q98" s="450"/>
      <c r="R98" s="450"/>
      <c r="S98" s="450"/>
      <c r="T98" s="450"/>
    </row>
    <row r="99" spans="2:20" ht="19.55" customHeight="1" x14ac:dyDescent="0.2">
      <c r="B99" s="449" t="s">
        <v>311</v>
      </c>
      <c r="C99" s="449"/>
      <c r="D99" s="414">
        <v>14808</v>
      </c>
      <c r="E99" s="399">
        <v>32891</v>
      </c>
      <c r="F99" s="399">
        <v>16487</v>
      </c>
      <c r="G99" s="463">
        <v>16404</v>
      </c>
      <c r="H99" s="399"/>
      <c r="I99" s="454" t="s">
        <v>357</v>
      </c>
      <c r="J99" s="454"/>
      <c r="K99" s="414">
        <v>314</v>
      </c>
      <c r="L99" s="399">
        <v>597</v>
      </c>
      <c r="M99" s="399">
        <v>267</v>
      </c>
      <c r="N99" s="399">
        <v>330</v>
      </c>
      <c r="Q99" s="23"/>
      <c r="R99" s="23"/>
      <c r="S99" s="23"/>
      <c r="T99" s="23"/>
    </row>
    <row r="100" spans="2:20" ht="19.55" customHeight="1" x14ac:dyDescent="0.2">
      <c r="B100" s="454" t="s">
        <v>312</v>
      </c>
      <c r="C100" s="454"/>
      <c r="D100" s="414">
        <v>149</v>
      </c>
      <c r="E100" s="399">
        <v>269</v>
      </c>
      <c r="F100" s="399">
        <v>122</v>
      </c>
      <c r="G100" s="463">
        <v>147</v>
      </c>
      <c r="H100" s="399"/>
      <c r="I100" s="454" t="s">
        <v>377</v>
      </c>
      <c r="J100" s="454"/>
      <c r="K100" s="414">
        <v>261</v>
      </c>
      <c r="L100" s="399">
        <v>589</v>
      </c>
      <c r="M100" s="399">
        <v>279</v>
      </c>
      <c r="N100" s="399">
        <v>310</v>
      </c>
      <c r="Q100" s="23"/>
      <c r="R100" s="23"/>
      <c r="S100" s="23"/>
      <c r="T100" s="23"/>
    </row>
    <row r="101" spans="2:20" ht="19.55" customHeight="1" x14ac:dyDescent="0.2">
      <c r="B101" s="454" t="s">
        <v>313</v>
      </c>
      <c r="C101" s="454"/>
      <c r="D101" s="414">
        <v>1653</v>
      </c>
      <c r="E101" s="399">
        <v>3337</v>
      </c>
      <c r="F101" s="399">
        <v>1621</v>
      </c>
      <c r="G101" s="463">
        <v>1716</v>
      </c>
      <c r="H101" s="399"/>
      <c r="I101" s="454" t="s">
        <v>358</v>
      </c>
      <c r="J101" s="454"/>
      <c r="K101" s="476" t="s">
        <v>1281</v>
      </c>
      <c r="L101" s="477" t="s">
        <v>1281</v>
      </c>
      <c r="M101" s="477" t="s">
        <v>1281</v>
      </c>
      <c r="N101" s="477" t="s">
        <v>1281</v>
      </c>
    </row>
    <row r="102" spans="2:20" ht="19.55" customHeight="1" x14ac:dyDescent="0.2">
      <c r="B102" s="454" t="s">
        <v>314</v>
      </c>
      <c r="C102" s="454"/>
      <c r="D102" s="414">
        <v>145</v>
      </c>
      <c r="E102" s="399">
        <v>279</v>
      </c>
      <c r="F102" s="399">
        <v>148</v>
      </c>
      <c r="G102" s="463">
        <v>131</v>
      </c>
      <c r="H102" s="399"/>
      <c r="I102" s="449" t="s">
        <v>359</v>
      </c>
      <c r="J102" s="449"/>
      <c r="K102" s="414">
        <v>19459</v>
      </c>
      <c r="L102" s="399">
        <v>44096</v>
      </c>
      <c r="M102" s="399">
        <v>22146</v>
      </c>
      <c r="N102" s="399">
        <v>21950</v>
      </c>
      <c r="Q102" s="23"/>
      <c r="R102" s="23"/>
      <c r="S102" s="23"/>
      <c r="T102" s="23"/>
    </row>
    <row r="103" spans="2:20" ht="19.55" customHeight="1" x14ac:dyDescent="0.2">
      <c r="B103" s="454" t="s">
        <v>315</v>
      </c>
      <c r="C103" s="454"/>
      <c r="D103" s="414">
        <v>914</v>
      </c>
      <c r="E103" s="399">
        <v>2191</v>
      </c>
      <c r="F103" s="399">
        <v>1108</v>
      </c>
      <c r="G103" s="463">
        <v>1083</v>
      </c>
      <c r="H103" s="399"/>
      <c r="I103" s="454" t="s">
        <v>360</v>
      </c>
      <c r="J103" s="454"/>
      <c r="K103" s="414">
        <v>230</v>
      </c>
      <c r="L103" s="399">
        <v>507</v>
      </c>
      <c r="M103" s="399">
        <v>235</v>
      </c>
      <c r="N103" s="399">
        <v>272</v>
      </c>
      <c r="Q103" s="23"/>
      <c r="R103" s="23"/>
      <c r="S103" s="23"/>
      <c r="T103" s="23"/>
    </row>
    <row r="104" spans="2:20" ht="19.55" customHeight="1" x14ac:dyDescent="0.2">
      <c r="B104" s="454" t="s">
        <v>316</v>
      </c>
      <c r="C104" s="454"/>
      <c r="D104" s="414">
        <v>362</v>
      </c>
      <c r="E104" s="399">
        <v>806</v>
      </c>
      <c r="F104" s="399">
        <v>389</v>
      </c>
      <c r="G104" s="463">
        <v>417</v>
      </c>
      <c r="H104" s="399"/>
      <c r="I104" s="454" t="s">
        <v>361</v>
      </c>
      <c r="J104" s="454"/>
      <c r="K104" s="414">
        <v>319</v>
      </c>
      <c r="L104" s="399">
        <v>733</v>
      </c>
      <c r="M104" s="399">
        <v>378</v>
      </c>
      <c r="N104" s="399">
        <v>355</v>
      </c>
    </row>
    <row r="105" spans="2:20" ht="19.55" customHeight="1" x14ac:dyDescent="0.2">
      <c r="B105" s="454" t="s">
        <v>317</v>
      </c>
      <c r="C105" s="454"/>
      <c r="D105" s="414">
        <v>42</v>
      </c>
      <c r="E105" s="399">
        <v>108</v>
      </c>
      <c r="F105" s="399">
        <v>58</v>
      </c>
      <c r="G105" s="463">
        <v>50</v>
      </c>
      <c r="H105" s="399"/>
      <c r="I105" s="454" t="s">
        <v>362</v>
      </c>
      <c r="J105" s="454"/>
      <c r="K105" s="414">
        <v>650</v>
      </c>
      <c r="L105" s="399">
        <v>1474</v>
      </c>
      <c r="M105" s="399">
        <v>717</v>
      </c>
      <c r="N105" s="399">
        <v>757</v>
      </c>
    </row>
    <row r="106" spans="2:20" ht="19.55" customHeight="1" x14ac:dyDescent="0.2">
      <c r="B106" s="454" t="s">
        <v>318</v>
      </c>
      <c r="C106" s="454"/>
      <c r="D106" s="414">
        <v>193</v>
      </c>
      <c r="E106" s="399">
        <v>575</v>
      </c>
      <c r="F106" s="399">
        <v>282</v>
      </c>
      <c r="G106" s="463">
        <v>293</v>
      </c>
      <c r="H106" s="399"/>
      <c r="I106" s="454" t="s">
        <v>363</v>
      </c>
      <c r="J106" s="454"/>
      <c r="K106" s="414">
        <v>176</v>
      </c>
      <c r="L106" s="399">
        <v>437</v>
      </c>
      <c r="M106" s="399">
        <v>220</v>
      </c>
      <c r="N106" s="399">
        <v>217</v>
      </c>
    </row>
    <row r="107" spans="2:20" ht="19.55" customHeight="1" x14ac:dyDescent="0.2">
      <c r="B107" s="454" t="s">
        <v>319</v>
      </c>
      <c r="C107" s="454"/>
      <c r="D107" s="414">
        <v>339</v>
      </c>
      <c r="E107" s="399">
        <v>808</v>
      </c>
      <c r="F107" s="399">
        <v>399</v>
      </c>
      <c r="G107" s="463">
        <v>409</v>
      </c>
      <c r="H107" s="399"/>
      <c r="I107" s="454" t="s">
        <v>364</v>
      </c>
      <c r="J107" s="454"/>
      <c r="K107" s="414">
        <v>411</v>
      </c>
      <c r="L107" s="399">
        <v>938</v>
      </c>
      <c r="M107" s="399">
        <v>440</v>
      </c>
      <c r="N107" s="399">
        <v>498</v>
      </c>
    </row>
    <row r="108" spans="2:20" ht="19.55" customHeight="1" x14ac:dyDescent="0.2">
      <c r="B108" s="454" t="s">
        <v>320</v>
      </c>
      <c r="C108" s="454"/>
      <c r="D108" s="414">
        <v>304</v>
      </c>
      <c r="E108" s="399">
        <v>716</v>
      </c>
      <c r="F108" s="399">
        <v>352</v>
      </c>
      <c r="G108" s="463">
        <v>364</v>
      </c>
      <c r="H108" s="399"/>
      <c r="I108" s="454" t="s">
        <v>365</v>
      </c>
      <c r="J108" s="454"/>
      <c r="K108" s="414">
        <v>488</v>
      </c>
      <c r="L108" s="399">
        <v>1106</v>
      </c>
      <c r="M108" s="399">
        <v>523</v>
      </c>
      <c r="N108" s="399">
        <v>583</v>
      </c>
    </row>
    <row r="109" spans="2:20" ht="19.55" customHeight="1" x14ac:dyDescent="0.2">
      <c r="B109" s="454" t="s">
        <v>321</v>
      </c>
      <c r="C109" s="454"/>
      <c r="D109" s="414">
        <v>223</v>
      </c>
      <c r="E109" s="399">
        <v>518</v>
      </c>
      <c r="F109" s="399">
        <v>265</v>
      </c>
      <c r="G109" s="463">
        <v>253</v>
      </c>
      <c r="H109" s="399"/>
      <c r="I109" s="454" t="s">
        <v>366</v>
      </c>
      <c r="J109" s="454"/>
      <c r="K109" s="414">
        <v>484</v>
      </c>
      <c r="L109" s="399">
        <v>933</v>
      </c>
      <c r="M109" s="399">
        <v>468</v>
      </c>
      <c r="N109" s="399">
        <v>465</v>
      </c>
    </row>
    <row r="110" spans="2:20" ht="19.55" customHeight="1" x14ac:dyDescent="0.2">
      <c r="B110" s="454" t="s">
        <v>330</v>
      </c>
      <c r="C110" s="454"/>
      <c r="D110" s="414">
        <v>121</v>
      </c>
      <c r="E110" s="399">
        <v>248</v>
      </c>
      <c r="F110" s="399">
        <v>123</v>
      </c>
      <c r="G110" s="463">
        <v>125</v>
      </c>
      <c r="H110" s="399"/>
      <c r="I110" s="454" t="s">
        <v>367</v>
      </c>
      <c r="J110" s="454"/>
      <c r="K110" s="414">
        <v>135</v>
      </c>
      <c r="L110" s="399">
        <v>276</v>
      </c>
      <c r="M110" s="399">
        <v>131</v>
      </c>
      <c r="N110" s="399">
        <v>145</v>
      </c>
    </row>
    <row r="111" spans="2:20" ht="19.55" customHeight="1" x14ac:dyDescent="0.2">
      <c r="B111" s="454" t="s">
        <v>331</v>
      </c>
      <c r="C111" s="454"/>
      <c r="D111" s="414">
        <v>300</v>
      </c>
      <c r="E111" s="399">
        <v>709</v>
      </c>
      <c r="F111" s="399">
        <v>347</v>
      </c>
      <c r="G111" s="463">
        <v>362</v>
      </c>
      <c r="H111" s="399"/>
      <c r="I111" s="454" t="s">
        <v>368</v>
      </c>
      <c r="J111" s="454"/>
      <c r="K111" s="414">
        <v>139</v>
      </c>
      <c r="L111" s="399">
        <v>326</v>
      </c>
      <c r="M111" s="399">
        <v>158</v>
      </c>
      <c r="N111" s="399">
        <v>168</v>
      </c>
    </row>
    <row r="112" spans="2:20" ht="19.55" customHeight="1" x14ac:dyDescent="0.2">
      <c r="B112" s="454" t="s">
        <v>332</v>
      </c>
      <c r="C112" s="454"/>
      <c r="D112" s="414">
        <v>458</v>
      </c>
      <c r="E112" s="399">
        <v>1077</v>
      </c>
      <c r="F112" s="399">
        <v>532</v>
      </c>
      <c r="G112" s="463">
        <v>545</v>
      </c>
      <c r="H112" s="399"/>
      <c r="I112" s="454" t="s">
        <v>369</v>
      </c>
      <c r="J112" s="454"/>
      <c r="K112" s="414">
        <v>128</v>
      </c>
      <c r="L112" s="399">
        <v>372</v>
      </c>
      <c r="M112" s="399">
        <v>170</v>
      </c>
      <c r="N112" s="399">
        <v>202</v>
      </c>
    </row>
    <row r="113" spans="1:14" ht="19.55" customHeight="1" x14ac:dyDescent="0.2">
      <c r="B113" s="454" t="s">
        <v>333</v>
      </c>
      <c r="C113" s="454"/>
      <c r="D113" s="414">
        <v>446</v>
      </c>
      <c r="E113" s="399">
        <v>1090</v>
      </c>
      <c r="F113" s="399">
        <v>562</v>
      </c>
      <c r="G113" s="463">
        <v>528</v>
      </c>
      <c r="H113" s="399"/>
      <c r="I113" s="454" t="s">
        <v>370</v>
      </c>
      <c r="J113" s="454"/>
      <c r="K113" s="414">
        <v>954</v>
      </c>
      <c r="L113" s="399">
        <v>1902</v>
      </c>
      <c r="M113" s="399">
        <v>952</v>
      </c>
      <c r="N113" s="399">
        <v>950</v>
      </c>
    </row>
    <row r="114" spans="1:14" ht="19.55" customHeight="1" x14ac:dyDescent="0.2">
      <c r="B114" s="454" t="s">
        <v>334</v>
      </c>
      <c r="C114" s="454"/>
      <c r="D114" s="414">
        <v>469</v>
      </c>
      <c r="E114" s="399">
        <v>941</v>
      </c>
      <c r="F114" s="399">
        <v>443</v>
      </c>
      <c r="G114" s="463">
        <v>498</v>
      </c>
      <c r="H114" s="399"/>
      <c r="I114" s="454" t="s">
        <v>371</v>
      </c>
      <c r="J114" s="454"/>
      <c r="K114" s="414">
        <v>229</v>
      </c>
      <c r="L114" s="399">
        <v>532</v>
      </c>
      <c r="M114" s="399">
        <v>258</v>
      </c>
      <c r="N114" s="399">
        <v>274</v>
      </c>
    </row>
    <row r="115" spans="1:14" ht="19.55" customHeight="1" x14ac:dyDescent="0.2">
      <c r="B115" s="454" t="s">
        <v>335</v>
      </c>
      <c r="C115" s="454"/>
      <c r="D115" s="414">
        <v>412</v>
      </c>
      <c r="E115" s="399">
        <v>941</v>
      </c>
      <c r="F115" s="399">
        <v>469</v>
      </c>
      <c r="G115" s="463">
        <v>472</v>
      </c>
      <c r="H115" s="399"/>
      <c r="I115" s="454" t="s">
        <v>372</v>
      </c>
      <c r="J115" s="454"/>
      <c r="K115" s="414">
        <v>194</v>
      </c>
      <c r="L115" s="399">
        <v>411</v>
      </c>
      <c r="M115" s="399">
        <v>227</v>
      </c>
      <c r="N115" s="399">
        <v>184</v>
      </c>
    </row>
    <row r="116" spans="1:14" ht="19.55" customHeight="1" x14ac:dyDescent="0.2">
      <c r="B116" s="454" t="s">
        <v>340</v>
      </c>
      <c r="C116" s="454"/>
      <c r="D116" s="414">
        <v>302</v>
      </c>
      <c r="E116" s="399">
        <v>624</v>
      </c>
      <c r="F116" s="399">
        <v>295</v>
      </c>
      <c r="G116" s="463">
        <v>329</v>
      </c>
      <c r="H116" s="399"/>
      <c r="I116" s="454" t="s">
        <v>373</v>
      </c>
      <c r="J116" s="454"/>
      <c r="K116" s="414">
        <v>521</v>
      </c>
      <c r="L116" s="399">
        <v>1043</v>
      </c>
      <c r="M116" s="399">
        <v>547</v>
      </c>
      <c r="N116" s="399">
        <v>496</v>
      </c>
    </row>
    <row r="117" spans="1:14" ht="19.55" customHeight="1" x14ac:dyDescent="0.2">
      <c r="B117" s="454" t="s">
        <v>341</v>
      </c>
      <c r="C117" s="454"/>
      <c r="D117" s="414">
        <v>423</v>
      </c>
      <c r="E117" s="399">
        <v>1055</v>
      </c>
      <c r="F117" s="399">
        <v>516</v>
      </c>
      <c r="G117" s="463">
        <v>539</v>
      </c>
      <c r="H117" s="399"/>
      <c r="I117" s="454" t="s">
        <v>374</v>
      </c>
      <c r="J117" s="454"/>
      <c r="K117" s="414">
        <v>422</v>
      </c>
      <c r="L117" s="399">
        <v>908</v>
      </c>
      <c r="M117" s="399">
        <v>495</v>
      </c>
      <c r="N117" s="399">
        <v>413</v>
      </c>
    </row>
    <row r="118" spans="1:14" ht="19.55" customHeight="1" x14ac:dyDescent="0.2">
      <c r="B118" s="454" t="s">
        <v>342</v>
      </c>
      <c r="C118" s="454"/>
      <c r="D118" s="414">
        <v>493</v>
      </c>
      <c r="E118" s="399">
        <v>1100</v>
      </c>
      <c r="F118" s="399">
        <v>554</v>
      </c>
      <c r="G118" s="463">
        <v>546</v>
      </c>
      <c r="H118" s="399"/>
      <c r="I118" s="454" t="s">
        <v>375</v>
      </c>
      <c r="J118" s="454"/>
      <c r="K118" s="414">
        <v>96</v>
      </c>
      <c r="L118" s="399">
        <v>198</v>
      </c>
      <c r="M118" s="399">
        <v>99</v>
      </c>
      <c r="N118" s="399">
        <v>99</v>
      </c>
    </row>
    <row r="119" spans="1:14" ht="19.55" customHeight="1" x14ac:dyDescent="0.2">
      <c r="A119" s="211"/>
      <c r="B119" s="455" t="s">
        <v>343</v>
      </c>
      <c r="C119" s="455"/>
      <c r="D119" s="415">
        <v>413</v>
      </c>
      <c r="E119" s="413">
        <v>1034</v>
      </c>
      <c r="F119" s="413">
        <v>527</v>
      </c>
      <c r="G119" s="464">
        <v>507</v>
      </c>
      <c r="H119" s="413"/>
      <c r="I119" s="455" t="s">
        <v>376</v>
      </c>
      <c r="J119" s="455"/>
      <c r="K119" s="415">
        <v>333</v>
      </c>
      <c r="L119" s="413">
        <v>657</v>
      </c>
      <c r="M119" s="413">
        <v>347</v>
      </c>
      <c r="N119" s="413">
        <v>310</v>
      </c>
    </row>
    <row r="120" spans="1:14" ht="18" customHeight="1" x14ac:dyDescent="0.2">
      <c r="B120" s="452"/>
      <c r="C120" s="452"/>
      <c r="D120" s="452"/>
      <c r="E120" s="452"/>
      <c r="F120" s="452"/>
      <c r="G120" s="452"/>
      <c r="H120" s="452"/>
      <c r="K120" s="452"/>
      <c r="L120" s="225"/>
      <c r="M120" s="452"/>
      <c r="N120" s="452"/>
    </row>
    <row r="121" spans="1:14" ht="18.850000000000001" x14ac:dyDescent="0.2">
      <c r="A121" s="496" t="s">
        <v>1110</v>
      </c>
      <c r="B121" s="496"/>
      <c r="C121" s="496"/>
      <c r="D121" s="496"/>
      <c r="E121" s="496"/>
      <c r="F121" s="496"/>
      <c r="G121" s="496"/>
      <c r="H121" s="496"/>
      <c r="I121" s="496"/>
      <c r="J121" s="496"/>
      <c r="K121" s="496"/>
      <c r="L121" s="496"/>
      <c r="M121" s="496"/>
      <c r="N121" s="496"/>
    </row>
    <row r="122" spans="1:14" ht="18.7" customHeight="1" x14ac:dyDescent="0.2">
      <c r="N122" s="401"/>
    </row>
    <row r="123" spans="1:14" ht="23.95" customHeight="1" x14ac:dyDescent="0.2">
      <c r="A123" s="502" t="s">
        <v>975</v>
      </c>
      <c r="B123" s="502"/>
      <c r="C123" s="503"/>
      <c r="D123" s="493" t="s">
        <v>820</v>
      </c>
      <c r="E123" s="493" t="s">
        <v>977</v>
      </c>
      <c r="F123" s="493"/>
      <c r="G123" s="494"/>
      <c r="H123" s="507" t="s">
        <v>975</v>
      </c>
      <c r="I123" s="502"/>
      <c r="J123" s="503"/>
      <c r="K123" s="491" t="s">
        <v>820</v>
      </c>
      <c r="L123" s="493" t="s">
        <v>977</v>
      </c>
      <c r="M123" s="493"/>
      <c r="N123" s="494"/>
    </row>
    <row r="124" spans="1:14" ht="23.95" customHeight="1" x14ac:dyDescent="0.2">
      <c r="A124" s="504"/>
      <c r="B124" s="504"/>
      <c r="C124" s="505"/>
      <c r="D124" s="506"/>
      <c r="E124" s="448" t="s">
        <v>865</v>
      </c>
      <c r="F124" s="448" t="s">
        <v>863</v>
      </c>
      <c r="G124" s="209" t="s">
        <v>864</v>
      </c>
      <c r="H124" s="512"/>
      <c r="I124" s="504"/>
      <c r="J124" s="505"/>
      <c r="K124" s="511"/>
      <c r="L124" s="448" t="s">
        <v>865</v>
      </c>
      <c r="M124" s="448" t="s">
        <v>863</v>
      </c>
      <c r="N124" s="209" t="s">
        <v>864</v>
      </c>
    </row>
    <row r="125" spans="1:14" ht="19.55" customHeight="1" x14ac:dyDescent="0.2">
      <c r="B125" s="454" t="s">
        <v>378</v>
      </c>
      <c r="C125" s="454"/>
      <c r="D125" s="416">
        <v>157</v>
      </c>
      <c r="E125" s="461">
        <v>426</v>
      </c>
      <c r="F125" s="461">
        <v>209</v>
      </c>
      <c r="G125" s="462">
        <v>217</v>
      </c>
      <c r="H125" s="399"/>
      <c r="I125" s="456" t="s">
        <v>412</v>
      </c>
      <c r="J125" s="454"/>
      <c r="K125" s="416">
        <v>129</v>
      </c>
      <c r="L125" s="461">
        <v>238</v>
      </c>
      <c r="M125" s="461">
        <v>132</v>
      </c>
      <c r="N125" s="461">
        <v>106</v>
      </c>
    </row>
    <row r="126" spans="1:14" ht="19.55" customHeight="1" x14ac:dyDescent="0.2">
      <c r="B126" s="454" t="s">
        <v>379</v>
      </c>
      <c r="C126" s="454"/>
      <c r="D126" s="414">
        <v>194</v>
      </c>
      <c r="E126" s="399">
        <v>463</v>
      </c>
      <c r="F126" s="399">
        <v>226</v>
      </c>
      <c r="G126" s="463">
        <v>237</v>
      </c>
      <c r="H126" s="399"/>
      <c r="I126" s="454" t="s">
        <v>413</v>
      </c>
      <c r="J126" s="454"/>
      <c r="K126" s="414">
        <v>269</v>
      </c>
      <c r="L126" s="399">
        <v>523</v>
      </c>
      <c r="M126" s="399">
        <v>268</v>
      </c>
      <c r="N126" s="399">
        <v>255</v>
      </c>
    </row>
    <row r="127" spans="1:14" ht="19.55" customHeight="1" x14ac:dyDescent="0.2">
      <c r="B127" s="454" t="s">
        <v>380</v>
      </c>
      <c r="C127" s="454"/>
      <c r="D127" s="414">
        <v>198</v>
      </c>
      <c r="E127" s="399">
        <v>451</v>
      </c>
      <c r="F127" s="399">
        <v>220</v>
      </c>
      <c r="G127" s="463">
        <v>231</v>
      </c>
      <c r="H127" s="399"/>
      <c r="I127" s="454" t="s">
        <v>414</v>
      </c>
      <c r="J127" s="454"/>
      <c r="K127" s="414">
        <v>229</v>
      </c>
      <c r="L127" s="399">
        <v>492</v>
      </c>
      <c r="M127" s="399">
        <v>263</v>
      </c>
      <c r="N127" s="399">
        <v>229</v>
      </c>
    </row>
    <row r="128" spans="1:14" ht="19.55" customHeight="1" x14ac:dyDescent="0.2">
      <c r="B128" s="454" t="s">
        <v>381</v>
      </c>
      <c r="C128" s="454"/>
      <c r="D128" s="414">
        <v>216</v>
      </c>
      <c r="E128" s="399">
        <v>445</v>
      </c>
      <c r="F128" s="399">
        <v>225</v>
      </c>
      <c r="G128" s="463">
        <v>220</v>
      </c>
      <c r="H128" s="399"/>
      <c r="I128" s="454" t="s">
        <v>415</v>
      </c>
      <c r="J128" s="454"/>
      <c r="K128" s="414">
        <v>356</v>
      </c>
      <c r="L128" s="399">
        <v>762</v>
      </c>
      <c r="M128" s="399">
        <v>397</v>
      </c>
      <c r="N128" s="399">
        <v>365</v>
      </c>
    </row>
    <row r="129" spans="2:14" ht="19.55" customHeight="1" x14ac:dyDescent="0.2">
      <c r="B129" s="454" t="s">
        <v>382</v>
      </c>
      <c r="C129" s="454"/>
      <c r="D129" s="414">
        <v>164</v>
      </c>
      <c r="E129" s="399">
        <v>376</v>
      </c>
      <c r="F129" s="399">
        <v>180</v>
      </c>
      <c r="G129" s="463">
        <v>196</v>
      </c>
      <c r="H129" s="399"/>
      <c r="I129" s="454" t="s">
        <v>416</v>
      </c>
      <c r="J129" s="454"/>
      <c r="K129" s="414">
        <v>231</v>
      </c>
      <c r="L129" s="399">
        <v>477</v>
      </c>
      <c r="M129" s="399">
        <v>254</v>
      </c>
      <c r="N129" s="399">
        <v>223</v>
      </c>
    </row>
    <row r="130" spans="2:14" ht="19.55" customHeight="1" x14ac:dyDescent="0.2">
      <c r="B130" s="454" t="s">
        <v>383</v>
      </c>
      <c r="C130" s="454"/>
      <c r="D130" s="414">
        <v>218</v>
      </c>
      <c r="E130" s="399">
        <v>452</v>
      </c>
      <c r="F130" s="399">
        <v>227</v>
      </c>
      <c r="G130" s="463">
        <v>225</v>
      </c>
      <c r="H130" s="399"/>
      <c r="I130" s="454" t="s">
        <v>417</v>
      </c>
      <c r="J130" s="454"/>
      <c r="K130" s="414">
        <v>308</v>
      </c>
      <c r="L130" s="399">
        <v>546</v>
      </c>
      <c r="M130" s="399">
        <v>293</v>
      </c>
      <c r="N130" s="399">
        <v>253</v>
      </c>
    </row>
    <row r="131" spans="2:14" ht="19.55" customHeight="1" x14ac:dyDescent="0.2">
      <c r="B131" s="454" t="s">
        <v>384</v>
      </c>
      <c r="C131" s="454"/>
      <c r="D131" s="414">
        <v>407</v>
      </c>
      <c r="E131" s="399">
        <v>876</v>
      </c>
      <c r="F131" s="399">
        <v>445</v>
      </c>
      <c r="G131" s="463">
        <v>431</v>
      </c>
      <c r="H131" s="399"/>
      <c r="I131" s="454" t="s">
        <v>206</v>
      </c>
      <c r="J131" s="454"/>
      <c r="K131" s="414">
        <v>96</v>
      </c>
      <c r="L131" s="399">
        <v>192</v>
      </c>
      <c r="M131" s="399">
        <v>92</v>
      </c>
      <c r="N131" s="399">
        <v>100</v>
      </c>
    </row>
    <row r="132" spans="2:14" ht="19.55" customHeight="1" x14ac:dyDescent="0.2">
      <c r="B132" s="454" t="s">
        <v>385</v>
      </c>
      <c r="C132" s="454"/>
      <c r="D132" s="414">
        <v>426</v>
      </c>
      <c r="E132" s="399">
        <v>977</v>
      </c>
      <c r="F132" s="399">
        <v>493</v>
      </c>
      <c r="G132" s="463">
        <v>484</v>
      </c>
      <c r="H132" s="399"/>
      <c r="I132" s="454" t="s">
        <v>207</v>
      </c>
      <c r="J132" s="454"/>
      <c r="K132" s="414">
        <v>26</v>
      </c>
      <c r="L132" s="399">
        <v>90</v>
      </c>
      <c r="M132" s="399">
        <v>41</v>
      </c>
      <c r="N132" s="399">
        <v>49</v>
      </c>
    </row>
    <row r="133" spans="2:14" ht="19.55" customHeight="1" x14ac:dyDescent="0.2">
      <c r="B133" s="454" t="s">
        <v>387</v>
      </c>
      <c r="C133" s="454"/>
      <c r="D133" s="414">
        <v>268</v>
      </c>
      <c r="E133" s="399">
        <v>651</v>
      </c>
      <c r="F133" s="399">
        <v>320</v>
      </c>
      <c r="G133" s="463">
        <v>331</v>
      </c>
      <c r="H133" s="399"/>
      <c r="I133" s="454" t="s">
        <v>418</v>
      </c>
      <c r="J133" s="454"/>
      <c r="K133" s="414">
        <v>75</v>
      </c>
      <c r="L133" s="399">
        <v>129</v>
      </c>
      <c r="M133" s="399">
        <v>63</v>
      </c>
      <c r="N133" s="399">
        <v>66</v>
      </c>
    </row>
    <row r="134" spans="2:14" ht="19.55" customHeight="1" x14ac:dyDescent="0.2">
      <c r="B134" s="454" t="s">
        <v>388</v>
      </c>
      <c r="C134" s="454"/>
      <c r="D134" s="414">
        <v>436</v>
      </c>
      <c r="E134" s="399">
        <v>939</v>
      </c>
      <c r="F134" s="399">
        <v>460</v>
      </c>
      <c r="G134" s="463">
        <v>479</v>
      </c>
      <c r="H134" s="399"/>
      <c r="I134" s="454" t="s">
        <v>419</v>
      </c>
      <c r="J134" s="454"/>
      <c r="K134" s="414">
        <v>31</v>
      </c>
      <c r="L134" s="399">
        <v>63</v>
      </c>
      <c r="M134" s="399">
        <v>33</v>
      </c>
      <c r="N134" s="399">
        <v>30</v>
      </c>
    </row>
    <row r="135" spans="2:14" ht="19.55" customHeight="1" x14ac:dyDescent="0.2">
      <c r="B135" s="454" t="s">
        <v>389</v>
      </c>
      <c r="C135" s="454"/>
      <c r="D135" s="414">
        <v>506</v>
      </c>
      <c r="E135" s="399">
        <v>1092</v>
      </c>
      <c r="F135" s="399">
        <v>542</v>
      </c>
      <c r="G135" s="463">
        <v>550</v>
      </c>
      <c r="H135" s="399"/>
      <c r="I135" s="454" t="s">
        <v>420</v>
      </c>
      <c r="J135" s="454"/>
      <c r="K135" s="414">
        <v>151</v>
      </c>
      <c r="L135" s="399">
        <v>289</v>
      </c>
      <c r="M135" s="399">
        <v>130</v>
      </c>
      <c r="N135" s="399">
        <v>159</v>
      </c>
    </row>
    <row r="136" spans="2:14" ht="19.55" customHeight="1" x14ac:dyDescent="0.2">
      <c r="B136" s="454" t="s">
        <v>390</v>
      </c>
      <c r="C136" s="454"/>
      <c r="D136" s="414">
        <v>216</v>
      </c>
      <c r="E136" s="399">
        <v>364</v>
      </c>
      <c r="F136" s="399">
        <v>196</v>
      </c>
      <c r="G136" s="463">
        <v>168</v>
      </c>
      <c r="H136" s="399"/>
      <c r="I136" s="454" t="s">
        <v>421</v>
      </c>
      <c r="J136" s="454"/>
      <c r="K136" s="414">
        <v>136</v>
      </c>
      <c r="L136" s="399">
        <v>333</v>
      </c>
      <c r="M136" s="399">
        <v>163</v>
      </c>
      <c r="N136" s="399">
        <v>170</v>
      </c>
    </row>
    <row r="137" spans="2:14" ht="19.55" customHeight="1" x14ac:dyDescent="0.2">
      <c r="B137" s="454" t="s">
        <v>391</v>
      </c>
      <c r="C137" s="454"/>
      <c r="D137" s="414">
        <v>318</v>
      </c>
      <c r="E137" s="399">
        <v>689</v>
      </c>
      <c r="F137" s="399">
        <v>343</v>
      </c>
      <c r="G137" s="463">
        <v>346</v>
      </c>
      <c r="H137" s="399"/>
      <c r="I137" s="454" t="s">
        <v>422</v>
      </c>
      <c r="J137" s="454"/>
      <c r="K137" s="414">
        <v>188</v>
      </c>
      <c r="L137" s="399">
        <v>414</v>
      </c>
      <c r="M137" s="399">
        <v>199</v>
      </c>
      <c r="N137" s="399">
        <v>215</v>
      </c>
    </row>
    <row r="138" spans="2:14" ht="19.55" customHeight="1" x14ac:dyDescent="0.2">
      <c r="B138" s="454" t="s">
        <v>392</v>
      </c>
      <c r="C138" s="454"/>
      <c r="D138" s="414">
        <v>702</v>
      </c>
      <c r="E138" s="399">
        <v>1576</v>
      </c>
      <c r="F138" s="399">
        <v>817</v>
      </c>
      <c r="G138" s="463">
        <v>759</v>
      </c>
      <c r="H138" s="399"/>
      <c r="I138" s="454" t="s">
        <v>424</v>
      </c>
      <c r="J138" s="454"/>
      <c r="K138" s="414">
        <v>59</v>
      </c>
      <c r="L138" s="399">
        <v>120</v>
      </c>
      <c r="M138" s="399">
        <v>61</v>
      </c>
      <c r="N138" s="399">
        <v>59</v>
      </c>
    </row>
    <row r="139" spans="2:14" ht="19.55" customHeight="1" x14ac:dyDescent="0.2">
      <c r="B139" s="454" t="s">
        <v>393</v>
      </c>
      <c r="C139" s="454"/>
      <c r="D139" s="414">
        <v>143</v>
      </c>
      <c r="E139" s="399">
        <v>261</v>
      </c>
      <c r="F139" s="399">
        <v>135</v>
      </c>
      <c r="G139" s="463">
        <v>126</v>
      </c>
      <c r="H139" s="399"/>
      <c r="I139" s="454" t="s">
        <v>425</v>
      </c>
      <c r="J139" s="454"/>
      <c r="K139" s="414">
        <v>2365</v>
      </c>
      <c r="L139" s="399">
        <v>5100</v>
      </c>
      <c r="M139" s="399">
        <v>2576</v>
      </c>
      <c r="N139" s="399">
        <v>2524</v>
      </c>
    </row>
    <row r="140" spans="2:14" ht="19.55" customHeight="1" x14ac:dyDescent="0.2">
      <c r="B140" s="454" t="s">
        <v>394</v>
      </c>
      <c r="C140" s="454"/>
      <c r="D140" s="414">
        <v>79</v>
      </c>
      <c r="E140" s="399">
        <v>176</v>
      </c>
      <c r="F140" s="399">
        <v>85</v>
      </c>
      <c r="G140" s="463">
        <v>91</v>
      </c>
      <c r="H140" s="399"/>
      <c r="I140" s="454" t="s">
        <v>426</v>
      </c>
      <c r="J140" s="454"/>
      <c r="K140" s="414">
        <v>238</v>
      </c>
      <c r="L140" s="399">
        <v>388</v>
      </c>
      <c r="M140" s="399">
        <v>192</v>
      </c>
      <c r="N140" s="399">
        <v>196</v>
      </c>
    </row>
    <row r="141" spans="2:14" ht="19.55" customHeight="1" x14ac:dyDescent="0.2">
      <c r="B141" s="454" t="s">
        <v>395</v>
      </c>
      <c r="C141" s="454"/>
      <c r="D141" s="414">
        <v>1527</v>
      </c>
      <c r="E141" s="399">
        <v>3502</v>
      </c>
      <c r="F141" s="399">
        <v>1754</v>
      </c>
      <c r="G141" s="463">
        <v>1748</v>
      </c>
      <c r="H141" s="399"/>
      <c r="I141" s="454" t="s">
        <v>427</v>
      </c>
      <c r="J141" s="454"/>
      <c r="K141" s="414">
        <v>193</v>
      </c>
      <c r="L141" s="399">
        <v>418</v>
      </c>
      <c r="M141" s="399">
        <v>188</v>
      </c>
      <c r="N141" s="399">
        <v>230</v>
      </c>
    </row>
    <row r="142" spans="2:14" ht="19.55" customHeight="1" x14ac:dyDescent="0.2">
      <c r="B142" s="454" t="s">
        <v>396</v>
      </c>
      <c r="C142" s="454"/>
      <c r="D142" s="414">
        <v>478</v>
      </c>
      <c r="E142" s="399">
        <v>1447</v>
      </c>
      <c r="F142" s="399">
        <v>737</v>
      </c>
      <c r="G142" s="463">
        <v>710</v>
      </c>
      <c r="H142" s="399"/>
      <c r="I142" s="454" t="s">
        <v>428</v>
      </c>
      <c r="J142" s="454"/>
      <c r="K142" s="414">
        <v>177</v>
      </c>
      <c r="L142" s="399">
        <v>358</v>
      </c>
      <c r="M142" s="399">
        <v>174</v>
      </c>
      <c r="N142" s="399">
        <v>184</v>
      </c>
    </row>
    <row r="143" spans="2:14" ht="19.55" customHeight="1" x14ac:dyDescent="0.2">
      <c r="B143" s="454" t="s">
        <v>397</v>
      </c>
      <c r="C143" s="454"/>
      <c r="D143" s="414">
        <v>125</v>
      </c>
      <c r="E143" s="399">
        <v>236</v>
      </c>
      <c r="F143" s="399">
        <v>123</v>
      </c>
      <c r="G143" s="463">
        <v>113</v>
      </c>
      <c r="H143" s="399"/>
      <c r="I143" s="454" t="s">
        <v>429</v>
      </c>
      <c r="J143" s="454"/>
      <c r="K143" s="414">
        <v>719</v>
      </c>
      <c r="L143" s="399">
        <v>1387</v>
      </c>
      <c r="M143" s="399">
        <v>709</v>
      </c>
      <c r="N143" s="399">
        <v>678</v>
      </c>
    </row>
    <row r="144" spans="2:14" ht="19.55" customHeight="1" x14ac:dyDescent="0.2">
      <c r="B144" s="454" t="s">
        <v>398</v>
      </c>
      <c r="C144" s="454"/>
      <c r="D144" s="414">
        <v>359</v>
      </c>
      <c r="E144" s="399">
        <v>820</v>
      </c>
      <c r="F144" s="399">
        <v>392</v>
      </c>
      <c r="G144" s="463">
        <v>428</v>
      </c>
      <c r="H144" s="399"/>
      <c r="I144" s="454" t="s">
        <v>430</v>
      </c>
      <c r="J144" s="454"/>
      <c r="K144" s="414">
        <v>386</v>
      </c>
      <c r="L144" s="399">
        <v>881</v>
      </c>
      <c r="M144" s="399">
        <v>415</v>
      </c>
      <c r="N144" s="399">
        <v>466</v>
      </c>
    </row>
    <row r="145" spans="1:20" ht="19.55" customHeight="1" x14ac:dyDescent="0.2">
      <c r="B145" s="454" t="s">
        <v>399</v>
      </c>
      <c r="C145" s="454"/>
      <c r="D145" s="414">
        <v>529</v>
      </c>
      <c r="E145" s="399">
        <v>1176</v>
      </c>
      <c r="F145" s="399">
        <v>591</v>
      </c>
      <c r="G145" s="463">
        <v>585</v>
      </c>
      <c r="H145" s="399"/>
      <c r="I145" s="454" t="s">
        <v>431</v>
      </c>
      <c r="J145" s="454"/>
      <c r="K145" s="414">
        <v>426</v>
      </c>
      <c r="L145" s="399">
        <v>956</v>
      </c>
      <c r="M145" s="399">
        <v>464</v>
      </c>
      <c r="N145" s="399">
        <v>492</v>
      </c>
    </row>
    <row r="146" spans="1:20" ht="19.55" customHeight="1" x14ac:dyDescent="0.2">
      <c r="B146" s="454" t="s">
        <v>400</v>
      </c>
      <c r="C146" s="454"/>
      <c r="D146" s="414">
        <v>151</v>
      </c>
      <c r="E146" s="399">
        <v>305</v>
      </c>
      <c r="F146" s="399">
        <v>150</v>
      </c>
      <c r="G146" s="463">
        <v>155</v>
      </c>
      <c r="H146" s="399"/>
      <c r="I146" s="454" t="s">
        <v>545</v>
      </c>
      <c r="J146" s="454"/>
      <c r="K146" s="414">
        <v>160</v>
      </c>
      <c r="L146" s="399">
        <v>359</v>
      </c>
      <c r="M146" s="399">
        <v>174</v>
      </c>
      <c r="N146" s="399">
        <v>185</v>
      </c>
    </row>
    <row r="147" spans="1:20" ht="19.55" customHeight="1" x14ac:dyDescent="0.2">
      <c r="B147" s="454" t="s">
        <v>401</v>
      </c>
      <c r="C147" s="454"/>
      <c r="D147" s="414">
        <v>2061</v>
      </c>
      <c r="E147" s="399">
        <v>5078</v>
      </c>
      <c r="F147" s="399">
        <v>2565</v>
      </c>
      <c r="G147" s="463">
        <v>2513</v>
      </c>
      <c r="H147" s="399"/>
      <c r="I147" s="454" t="s">
        <v>546</v>
      </c>
      <c r="J147" s="454"/>
      <c r="K147" s="414">
        <v>811</v>
      </c>
      <c r="L147" s="399">
        <v>1826</v>
      </c>
      <c r="M147" s="399">
        <v>931</v>
      </c>
      <c r="N147" s="399">
        <v>895</v>
      </c>
    </row>
    <row r="148" spans="1:20" ht="19.55" customHeight="1" x14ac:dyDescent="0.2">
      <c r="B148" s="454" t="s">
        <v>402</v>
      </c>
      <c r="C148" s="454"/>
      <c r="D148" s="414">
        <v>168</v>
      </c>
      <c r="E148" s="399">
        <v>421</v>
      </c>
      <c r="F148" s="399">
        <v>218</v>
      </c>
      <c r="G148" s="463">
        <v>203</v>
      </c>
      <c r="H148" s="399"/>
      <c r="I148" s="454" t="s">
        <v>547</v>
      </c>
      <c r="J148" s="454"/>
      <c r="K148" s="414">
        <v>209</v>
      </c>
      <c r="L148" s="399">
        <v>475</v>
      </c>
      <c r="M148" s="399">
        <v>251</v>
      </c>
      <c r="N148" s="399">
        <v>224</v>
      </c>
    </row>
    <row r="149" spans="1:20" ht="19.55" customHeight="1" x14ac:dyDescent="0.2">
      <c r="B149" s="454" t="s">
        <v>403</v>
      </c>
      <c r="C149" s="454"/>
      <c r="D149" s="414">
        <v>510</v>
      </c>
      <c r="E149" s="399">
        <v>1166</v>
      </c>
      <c r="F149" s="399">
        <v>577</v>
      </c>
      <c r="G149" s="463">
        <v>589</v>
      </c>
      <c r="H149" s="399"/>
      <c r="I149" s="454" t="s">
        <v>548</v>
      </c>
      <c r="J149" s="454"/>
      <c r="K149" s="414">
        <v>276</v>
      </c>
      <c r="L149" s="399">
        <v>765</v>
      </c>
      <c r="M149" s="399">
        <v>393</v>
      </c>
      <c r="N149" s="399">
        <v>372</v>
      </c>
    </row>
    <row r="150" spans="1:20" ht="19.55" customHeight="1" x14ac:dyDescent="0.2">
      <c r="B150" s="454" t="s">
        <v>404</v>
      </c>
      <c r="C150" s="454"/>
      <c r="D150" s="414">
        <v>75</v>
      </c>
      <c r="E150" s="399">
        <v>155</v>
      </c>
      <c r="F150" s="399">
        <v>82</v>
      </c>
      <c r="G150" s="463">
        <v>73</v>
      </c>
      <c r="H150" s="399"/>
      <c r="I150" s="454" t="s">
        <v>552</v>
      </c>
      <c r="J150" s="454"/>
      <c r="K150" s="414">
        <v>368</v>
      </c>
      <c r="L150" s="399">
        <v>796</v>
      </c>
      <c r="M150" s="399">
        <v>396</v>
      </c>
      <c r="N150" s="399">
        <v>400</v>
      </c>
    </row>
    <row r="151" spans="1:20" ht="19.55" customHeight="1" x14ac:dyDescent="0.2">
      <c r="B151" s="454" t="s">
        <v>445</v>
      </c>
      <c r="C151" s="454"/>
      <c r="D151" s="414">
        <v>747</v>
      </c>
      <c r="E151" s="399">
        <v>1690</v>
      </c>
      <c r="F151" s="399">
        <v>827</v>
      </c>
      <c r="G151" s="463">
        <v>863</v>
      </c>
      <c r="H151" s="399"/>
      <c r="I151" s="454" t="s">
        <v>553</v>
      </c>
      <c r="J151" s="454"/>
      <c r="K151" s="414">
        <v>432</v>
      </c>
      <c r="L151" s="399">
        <v>979</v>
      </c>
      <c r="M151" s="399">
        <v>505</v>
      </c>
      <c r="N151" s="399">
        <v>474</v>
      </c>
    </row>
    <row r="152" spans="1:20" ht="19.55" customHeight="1" x14ac:dyDescent="0.2">
      <c r="B152" s="454" t="s">
        <v>204</v>
      </c>
      <c r="C152" s="454"/>
      <c r="D152" s="414">
        <v>1122</v>
      </c>
      <c r="E152" s="399">
        <v>2538</v>
      </c>
      <c r="F152" s="399">
        <v>1266</v>
      </c>
      <c r="G152" s="463">
        <v>1272</v>
      </c>
      <c r="H152" s="399"/>
      <c r="I152" s="454" t="s">
        <v>554</v>
      </c>
      <c r="J152" s="454"/>
      <c r="K152" s="414">
        <v>449</v>
      </c>
      <c r="L152" s="399">
        <v>968</v>
      </c>
      <c r="M152" s="399">
        <v>469</v>
      </c>
      <c r="N152" s="399">
        <v>499</v>
      </c>
    </row>
    <row r="153" spans="1:20" ht="19.55" customHeight="1" x14ac:dyDescent="0.2">
      <c r="B153" s="454" t="s">
        <v>405</v>
      </c>
      <c r="C153" s="454"/>
      <c r="D153" s="414">
        <v>612</v>
      </c>
      <c r="E153" s="399">
        <v>1615</v>
      </c>
      <c r="F153" s="399">
        <v>813</v>
      </c>
      <c r="G153" s="463">
        <v>802</v>
      </c>
      <c r="H153" s="399"/>
      <c r="I153" s="454" t="s">
        <v>573</v>
      </c>
      <c r="J153" s="454"/>
      <c r="K153" s="414">
        <v>352</v>
      </c>
      <c r="L153" s="399">
        <v>732</v>
      </c>
      <c r="M153" s="399">
        <v>359</v>
      </c>
      <c r="N153" s="399">
        <v>373</v>
      </c>
    </row>
    <row r="154" spans="1:20" ht="19.55" customHeight="1" x14ac:dyDescent="0.2">
      <c r="B154" s="454" t="s">
        <v>205</v>
      </c>
      <c r="C154" s="454"/>
      <c r="D154" s="414">
        <v>438</v>
      </c>
      <c r="E154" s="399">
        <v>980</v>
      </c>
      <c r="F154" s="399">
        <v>563</v>
      </c>
      <c r="G154" s="463">
        <v>417</v>
      </c>
      <c r="H154" s="399"/>
      <c r="I154" s="454" t="s">
        <v>574</v>
      </c>
      <c r="J154" s="454"/>
      <c r="K154" s="414">
        <v>47</v>
      </c>
      <c r="L154" s="399">
        <v>109</v>
      </c>
      <c r="M154" s="399">
        <v>51</v>
      </c>
      <c r="N154" s="399">
        <v>58</v>
      </c>
    </row>
    <row r="155" spans="1:20" ht="19.55" customHeight="1" x14ac:dyDescent="0.2">
      <c r="B155" s="449" t="s">
        <v>407</v>
      </c>
      <c r="C155" s="449"/>
      <c r="D155" s="414">
        <v>28961</v>
      </c>
      <c r="E155" s="399">
        <v>63279</v>
      </c>
      <c r="F155" s="399">
        <v>32107</v>
      </c>
      <c r="G155" s="463">
        <v>31172</v>
      </c>
      <c r="H155" s="399"/>
      <c r="I155" s="454" t="s">
        <v>575</v>
      </c>
      <c r="J155" s="454"/>
      <c r="K155" s="414">
        <v>416</v>
      </c>
      <c r="L155" s="399">
        <v>930</v>
      </c>
      <c r="M155" s="399">
        <v>448</v>
      </c>
      <c r="N155" s="399">
        <v>482</v>
      </c>
      <c r="Q155" s="23"/>
      <c r="R155" s="23"/>
      <c r="S155" s="23"/>
      <c r="T155" s="23"/>
    </row>
    <row r="156" spans="1:20" ht="19.55" customHeight="1" x14ac:dyDescent="0.2">
      <c r="B156" s="454" t="s">
        <v>408</v>
      </c>
      <c r="C156" s="454"/>
      <c r="D156" s="414">
        <v>387</v>
      </c>
      <c r="E156" s="399">
        <v>859</v>
      </c>
      <c r="F156" s="399">
        <v>438</v>
      </c>
      <c r="G156" s="463">
        <v>421</v>
      </c>
      <c r="H156" s="399"/>
      <c r="I156" s="454" t="s">
        <v>576</v>
      </c>
      <c r="J156" s="454"/>
      <c r="K156" s="414">
        <v>357</v>
      </c>
      <c r="L156" s="399">
        <v>770</v>
      </c>
      <c r="M156" s="399">
        <v>388</v>
      </c>
      <c r="N156" s="399">
        <v>382</v>
      </c>
      <c r="Q156" s="23"/>
      <c r="R156" s="23"/>
      <c r="S156" s="23"/>
      <c r="T156" s="23"/>
    </row>
    <row r="157" spans="1:20" ht="19.55" customHeight="1" x14ac:dyDescent="0.2">
      <c r="B157" s="454" t="s">
        <v>409</v>
      </c>
      <c r="C157" s="454"/>
      <c r="D157" s="414">
        <v>234</v>
      </c>
      <c r="E157" s="399">
        <v>560</v>
      </c>
      <c r="F157" s="399">
        <v>285</v>
      </c>
      <c r="G157" s="463">
        <v>275</v>
      </c>
      <c r="H157" s="399"/>
      <c r="I157" s="454" t="s">
        <v>577</v>
      </c>
      <c r="J157" s="454"/>
      <c r="K157" s="414">
        <v>448</v>
      </c>
      <c r="L157" s="399">
        <v>991</v>
      </c>
      <c r="M157" s="399">
        <v>507</v>
      </c>
      <c r="N157" s="399">
        <v>484</v>
      </c>
      <c r="Q157" s="23"/>
      <c r="R157" s="23"/>
      <c r="S157" s="23"/>
      <c r="T157" s="23"/>
    </row>
    <row r="158" spans="1:20" ht="19.55" customHeight="1" x14ac:dyDescent="0.2">
      <c r="B158" s="454" t="s">
        <v>410</v>
      </c>
      <c r="C158" s="454"/>
      <c r="D158" s="414">
        <v>325</v>
      </c>
      <c r="E158" s="399">
        <v>711</v>
      </c>
      <c r="F158" s="399">
        <v>375</v>
      </c>
      <c r="G158" s="463">
        <v>336</v>
      </c>
      <c r="H158" s="399"/>
      <c r="I158" s="454" t="s">
        <v>579</v>
      </c>
      <c r="J158" s="454"/>
      <c r="K158" s="414">
        <v>530</v>
      </c>
      <c r="L158" s="399">
        <v>1353</v>
      </c>
      <c r="M158" s="399">
        <v>665</v>
      </c>
      <c r="N158" s="399">
        <v>688</v>
      </c>
      <c r="Q158" s="23"/>
      <c r="R158" s="23"/>
      <c r="S158" s="23"/>
      <c r="T158" s="23"/>
    </row>
    <row r="159" spans="1:20" ht="19.55" customHeight="1" x14ac:dyDescent="0.2">
      <c r="A159" s="211"/>
      <c r="B159" s="455" t="s">
        <v>411</v>
      </c>
      <c r="C159" s="455"/>
      <c r="D159" s="415">
        <v>132</v>
      </c>
      <c r="E159" s="413">
        <v>294</v>
      </c>
      <c r="F159" s="413">
        <v>151</v>
      </c>
      <c r="G159" s="464">
        <v>143</v>
      </c>
      <c r="H159" s="413"/>
      <c r="I159" s="455" t="s">
        <v>580</v>
      </c>
      <c r="J159" s="455"/>
      <c r="K159" s="415">
        <v>337</v>
      </c>
      <c r="L159" s="413">
        <v>609</v>
      </c>
      <c r="M159" s="413">
        <v>308</v>
      </c>
      <c r="N159" s="413">
        <v>301</v>
      </c>
    </row>
    <row r="160" spans="1:20" ht="18" customHeight="1" x14ac:dyDescent="0.2">
      <c r="B160" s="452"/>
      <c r="C160" s="452"/>
      <c r="D160" s="452"/>
      <c r="E160" s="452"/>
      <c r="F160" s="452"/>
      <c r="G160" s="452"/>
      <c r="H160" s="452"/>
      <c r="K160" s="452"/>
      <c r="L160" s="225"/>
      <c r="M160" s="452"/>
      <c r="N160" s="452"/>
    </row>
    <row r="161" spans="1:21" ht="18.850000000000001" x14ac:dyDescent="0.2">
      <c r="A161" s="496" t="s">
        <v>1110</v>
      </c>
      <c r="B161" s="496"/>
      <c r="C161" s="496"/>
      <c r="D161" s="496"/>
      <c r="E161" s="496"/>
      <c r="F161" s="496"/>
      <c r="G161" s="496"/>
      <c r="H161" s="496"/>
      <c r="I161" s="496"/>
      <c r="J161" s="496"/>
      <c r="K161" s="496"/>
      <c r="L161" s="496"/>
      <c r="M161" s="496"/>
      <c r="N161" s="496"/>
    </row>
    <row r="162" spans="1:21" ht="18.7" customHeight="1" x14ac:dyDescent="0.2">
      <c r="N162" s="401"/>
    </row>
    <row r="163" spans="1:21" ht="23.95" customHeight="1" x14ac:dyDescent="0.2">
      <c r="A163" s="502" t="s">
        <v>975</v>
      </c>
      <c r="B163" s="502"/>
      <c r="C163" s="503"/>
      <c r="D163" s="493" t="s">
        <v>820</v>
      </c>
      <c r="E163" s="493" t="s">
        <v>977</v>
      </c>
      <c r="F163" s="493"/>
      <c r="G163" s="494"/>
      <c r="H163" s="507" t="s">
        <v>975</v>
      </c>
      <c r="I163" s="502"/>
      <c r="J163" s="503"/>
      <c r="K163" s="491" t="s">
        <v>820</v>
      </c>
      <c r="L163" s="493" t="s">
        <v>977</v>
      </c>
      <c r="M163" s="493"/>
      <c r="N163" s="494"/>
    </row>
    <row r="164" spans="1:21" ht="23.95" customHeight="1" x14ac:dyDescent="0.2">
      <c r="A164" s="504"/>
      <c r="B164" s="504"/>
      <c r="C164" s="505"/>
      <c r="D164" s="506"/>
      <c r="E164" s="448" t="s">
        <v>865</v>
      </c>
      <c r="F164" s="448" t="s">
        <v>863</v>
      </c>
      <c r="G164" s="209" t="s">
        <v>864</v>
      </c>
      <c r="H164" s="512"/>
      <c r="I164" s="504"/>
      <c r="J164" s="505"/>
      <c r="K164" s="511"/>
      <c r="L164" s="448" t="s">
        <v>865</v>
      </c>
      <c r="M164" s="448" t="s">
        <v>863</v>
      </c>
      <c r="N164" s="209" t="s">
        <v>864</v>
      </c>
    </row>
    <row r="165" spans="1:21" ht="19.55" customHeight="1" x14ac:dyDescent="0.2">
      <c r="B165" s="454" t="s">
        <v>581</v>
      </c>
      <c r="C165" s="456"/>
      <c r="D165" s="416">
        <v>394</v>
      </c>
      <c r="E165" s="461">
        <v>779</v>
      </c>
      <c r="F165" s="461">
        <v>402</v>
      </c>
      <c r="G165" s="462">
        <v>377</v>
      </c>
      <c r="H165" s="399"/>
      <c r="I165" s="456" t="s">
        <v>639</v>
      </c>
      <c r="J165" s="454"/>
      <c r="K165" s="416">
        <v>1394</v>
      </c>
      <c r="L165" s="461">
        <v>3099</v>
      </c>
      <c r="M165" s="461">
        <v>1553</v>
      </c>
      <c r="N165" s="461">
        <v>1546</v>
      </c>
    </row>
    <row r="166" spans="1:21" ht="19.55" customHeight="1" x14ac:dyDescent="0.2">
      <c r="B166" s="454" t="s">
        <v>582</v>
      </c>
      <c r="C166" s="454"/>
      <c r="D166" s="414">
        <v>375</v>
      </c>
      <c r="E166" s="399">
        <v>733</v>
      </c>
      <c r="F166" s="399">
        <v>393</v>
      </c>
      <c r="G166" s="463">
        <v>340</v>
      </c>
      <c r="H166" s="399"/>
      <c r="I166" s="454" t="s">
        <v>640</v>
      </c>
      <c r="J166" s="454"/>
      <c r="K166" s="414">
        <v>109</v>
      </c>
      <c r="L166" s="399">
        <v>224</v>
      </c>
      <c r="M166" s="399">
        <v>119</v>
      </c>
      <c r="N166" s="399">
        <v>105</v>
      </c>
    </row>
    <row r="167" spans="1:21" ht="19.55" customHeight="1" x14ac:dyDescent="0.2">
      <c r="B167" s="454" t="s">
        <v>583</v>
      </c>
      <c r="C167" s="454"/>
      <c r="D167" s="414">
        <v>372</v>
      </c>
      <c r="E167" s="399">
        <v>750</v>
      </c>
      <c r="F167" s="399">
        <v>380</v>
      </c>
      <c r="G167" s="463">
        <v>370</v>
      </c>
      <c r="H167" s="399"/>
      <c r="I167" s="454" t="s">
        <v>641</v>
      </c>
      <c r="J167" s="454"/>
      <c r="K167" s="414">
        <v>652</v>
      </c>
      <c r="L167" s="399">
        <v>1263</v>
      </c>
      <c r="M167" s="399">
        <v>761</v>
      </c>
      <c r="N167" s="399">
        <v>502</v>
      </c>
    </row>
    <row r="168" spans="1:21" ht="19.55" customHeight="1" x14ac:dyDescent="0.2">
      <c r="B168" s="454" t="s">
        <v>584</v>
      </c>
      <c r="C168" s="454"/>
      <c r="D168" s="414">
        <v>306</v>
      </c>
      <c r="E168" s="399">
        <v>765</v>
      </c>
      <c r="F168" s="399">
        <v>377</v>
      </c>
      <c r="G168" s="463">
        <v>388</v>
      </c>
      <c r="H168" s="399"/>
      <c r="I168" s="454" t="s">
        <v>642</v>
      </c>
      <c r="J168" s="454"/>
      <c r="K168" s="414">
        <v>294</v>
      </c>
      <c r="L168" s="399">
        <v>602</v>
      </c>
      <c r="M168" s="399">
        <v>293</v>
      </c>
      <c r="N168" s="399">
        <v>309</v>
      </c>
    </row>
    <row r="169" spans="1:21" ht="19.55" customHeight="1" x14ac:dyDescent="0.2">
      <c r="B169" s="454" t="s">
        <v>585</v>
      </c>
      <c r="C169" s="454"/>
      <c r="D169" s="414">
        <v>186</v>
      </c>
      <c r="E169" s="399">
        <v>465</v>
      </c>
      <c r="F169" s="399">
        <v>232</v>
      </c>
      <c r="G169" s="463">
        <v>233</v>
      </c>
      <c r="H169" s="399"/>
      <c r="I169" s="454" t="s">
        <v>643</v>
      </c>
      <c r="J169" s="454"/>
      <c r="K169" s="414">
        <v>426</v>
      </c>
      <c r="L169" s="399">
        <v>849</v>
      </c>
      <c r="M169" s="399">
        <v>422</v>
      </c>
      <c r="N169" s="399">
        <v>427</v>
      </c>
    </row>
    <row r="170" spans="1:21" ht="19.55" customHeight="1" x14ac:dyDescent="0.2">
      <c r="B170" s="454" t="s">
        <v>586</v>
      </c>
      <c r="C170" s="454"/>
      <c r="D170" s="414">
        <v>372</v>
      </c>
      <c r="E170" s="399">
        <v>659</v>
      </c>
      <c r="F170" s="399">
        <v>355</v>
      </c>
      <c r="G170" s="463">
        <v>304</v>
      </c>
      <c r="H170" s="399"/>
      <c r="I170" s="454" t="s">
        <v>644</v>
      </c>
      <c r="J170" s="454"/>
      <c r="K170" s="414">
        <v>335</v>
      </c>
      <c r="L170" s="399">
        <v>718</v>
      </c>
      <c r="M170" s="399">
        <v>388</v>
      </c>
      <c r="N170" s="399">
        <v>330</v>
      </c>
    </row>
    <row r="171" spans="1:21" ht="19.55" customHeight="1" x14ac:dyDescent="0.2">
      <c r="B171" s="454" t="s">
        <v>587</v>
      </c>
      <c r="C171" s="454"/>
      <c r="D171" s="414">
        <v>336</v>
      </c>
      <c r="E171" s="399">
        <v>839</v>
      </c>
      <c r="F171" s="399">
        <v>436</v>
      </c>
      <c r="G171" s="463">
        <v>403</v>
      </c>
      <c r="H171" s="399"/>
      <c r="I171" s="454" t="s">
        <v>645</v>
      </c>
      <c r="J171" s="454"/>
      <c r="K171" s="414">
        <v>186</v>
      </c>
      <c r="L171" s="399">
        <v>529</v>
      </c>
      <c r="M171" s="399">
        <v>279</v>
      </c>
      <c r="N171" s="399">
        <v>250</v>
      </c>
    </row>
    <row r="172" spans="1:21" ht="19.55" customHeight="1" x14ac:dyDescent="0.2">
      <c r="B172" s="454" t="s">
        <v>638</v>
      </c>
      <c r="C172" s="454"/>
      <c r="D172" s="414">
        <v>109</v>
      </c>
      <c r="E172" s="399">
        <v>256</v>
      </c>
      <c r="F172" s="399">
        <v>123</v>
      </c>
      <c r="G172" s="463">
        <v>133</v>
      </c>
      <c r="H172" s="399"/>
      <c r="I172" s="454" t="s">
        <v>646</v>
      </c>
      <c r="J172" s="454"/>
      <c r="K172" s="414">
        <v>523</v>
      </c>
      <c r="L172" s="399">
        <v>1331</v>
      </c>
      <c r="M172" s="399">
        <v>677</v>
      </c>
      <c r="N172" s="399">
        <v>654</v>
      </c>
    </row>
    <row r="173" spans="1:21" ht="19.55" customHeight="1" x14ac:dyDescent="0.2">
      <c r="B173" s="454" t="s">
        <v>588</v>
      </c>
      <c r="C173" s="454"/>
      <c r="D173" s="414">
        <v>2050</v>
      </c>
      <c r="E173" s="399">
        <v>4692</v>
      </c>
      <c r="F173" s="399">
        <v>2358</v>
      </c>
      <c r="G173" s="463">
        <v>2334</v>
      </c>
      <c r="H173" s="399"/>
      <c r="I173" s="449" t="s">
        <v>647</v>
      </c>
      <c r="J173" s="449"/>
      <c r="K173" s="414">
        <v>22771</v>
      </c>
      <c r="L173" s="399">
        <v>50702</v>
      </c>
      <c r="M173" s="399">
        <v>25082</v>
      </c>
      <c r="N173" s="399">
        <v>25620</v>
      </c>
      <c r="R173" s="23"/>
      <c r="S173" s="23"/>
      <c r="T173" s="23"/>
      <c r="U173" s="23"/>
    </row>
    <row r="174" spans="1:21" ht="19.55" customHeight="1" x14ac:dyDescent="0.2">
      <c r="B174" s="454" t="s">
        <v>589</v>
      </c>
      <c r="C174" s="454"/>
      <c r="D174" s="414">
        <v>237</v>
      </c>
      <c r="E174" s="399">
        <v>469</v>
      </c>
      <c r="F174" s="399">
        <v>257</v>
      </c>
      <c r="G174" s="463">
        <v>212</v>
      </c>
      <c r="H174" s="399"/>
      <c r="I174" s="454" t="s">
        <v>648</v>
      </c>
      <c r="J174" s="454"/>
      <c r="K174" s="414">
        <v>789</v>
      </c>
      <c r="L174" s="399">
        <v>1832</v>
      </c>
      <c r="M174" s="399">
        <v>933</v>
      </c>
      <c r="N174" s="399">
        <v>899</v>
      </c>
      <c r="R174" s="23"/>
      <c r="S174" s="23"/>
      <c r="T174" s="23"/>
      <c r="U174" s="23"/>
    </row>
    <row r="175" spans="1:21" ht="19.55" customHeight="1" x14ac:dyDescent="0.2">
      <c r="B175" s="454" t="s">
        <v>590</v>
      </c>
      <c r="C175" s="454"/>
      <c r="D175" s="414">
        <v>164</v>
      </c>
      <c r="E175" s="399">
        <v>328</v>
      </c>
      <c r="F175" s="399">
        <v>174</v>
      </c>
      <c r="G175" s="463">
        <v>154</v>
      </c>
      <c r="H175" s="399"/>
      <c r="I175" s="454" t="s">
        <v>649</v>
      </c>
      <c r="J175" s="454"/>
      <c r="K175" s="414">
        <v>245</v>
      </c>
      <c r="L175" s="399">
        <v>438</v>
      </c>
      <c r="M175" s="399">
        <v>217</v>
      </c>
      <c r="N175" s="399">
        <v>221</v>
      </c>
      <c r="R175" s="23"/>
      <c r="S175" s="23"/>
      <c r="T175" s="23"/>
      <c r="U175" s="23"/>
    </row>
    <row r="176" spans="1:21" ht="19.55" customHeight="1" x14ac:dyDescent="0.2">
      <c r="B176" s="454" t="s">
        <v>604</v>
      </c>
      <c r="C176" s="454"/>
      <c r="D176" s="414">
        <v>563</v>
      </c>
      <c r="E176" s="399">
        <v>1248</v>
      </c>
      <c r="F176" s="399">
        <v>624</v>
      </c>
      <c r="G176" s="463">
        <v>624</v>
      </c>
      <c r="H176" s="399"/>
      <c r="I176" s="454" t="s">
        <v>650</v>
      </c>
      <c r="J176" s="454"/>
      <c r="K176" s="414">
        <v>341</v>
      </c>
      <c r="L176" s="399">
        <v>707</v>
      </c>
      <c r="M176" s="399">
        <v>349</v>
      </c>
      <c r="N176" s="399">
        <v>358</v>
      </c>
    </row>
    <row r="177" spans="2:14" ht="19.55" customHeight="1" x14ac:dyDescent="0.2">
      <c r="B177" s="454" t="s">
        <v>605</v>
      </c>
      <c r="C177" s="454"/>
      <c r="D177" s="414">
        <v>210</v>
      </c>
      <c r="E177" s="399">
        <v>473</v>
      </c>
      <c r="F177" s="399">
        <v>239</v>
      </c>
      <c r="G177" s="463">
        <v>234</v>
      </c>
      <c r="H177" s="399"/>
      <c r="I177" s="454" t="s">
        <v>651</v>
      </c>
      <c r="J177" s="454"/>
      <c r="K177" s="414">
        <v>383</v>
      </c>
      <c r="L177" s="399">
        <v>814</v>
      </c>
      <c r="M177" s="399">
        <v>404</v>
      </c>
      <c r="N177" s="399">
        <v>410</v>
      </c>
    </row>
    <row r="178" spans="2:14" ht="19.55" customHeight="1" x14ac:dyDescent="0.2">
      <c r="B178" s="454" t="s">
        <v>617</v>
      </c>
      <c r="C178" s="454"/>
      <c r="D178" s="414">
        <v>422</v>
      </c>
      <c r="E178" s="399">
        <v>884</v>
      </c>
      <c r="F178" s="399">
        <v>460</v>
      </c>
      <c r="G178" s="463">
        <v>424</v>
      </c>
      <c r="H178" s="399"/>
      <c r="I178" s="454" t="s">
        <v>652</v>
      </c>
      <c r="J178" s="454"/>
      <c r="K178" s="414">
        <v>500</v>
      </c>
      <c r="L178" s="399">
        <v>1010</v>
      </c>
      <c r="M178" s="399">
        <v>509</v>
      </c>
      <c r="N178" s="399">
        <v>501</v>
      </c>
    </row>
    <row r="179" spans="2:14" ht="19.55" customHeight="1" x14ac:dyDescent="0.2">
      <c r="B179" s="454" t="s">
        <v>618</v>
      </c>
      <c r="C179" s="454"/>
      <c r="D179" s="414">
        <v>611</v>
      </c>
      <c r="E179" s="399">
        <v>1250</v>
      </c>
      <c r="F179" s="399">
        <v>647</v>
      </c>
      <c r="G179" s="463">
        <v>603</v>
      </c>
      <c r="H179" s="399"/>
      <c r="I179" s="454" t="s">
        <v>653</v>
      </c>
      <c r="J179" s="454"/>
      <c r="K179" s="414">
        <v>506</v>
      </c>
      <c r="L179" s="399">
        <v>1061</v>
      </c>
      <c r="M179" s="399">
        <v>533</v>
      </c>
      <c r="N179" s="399">
        <v>528</v>
      </c>
    </row>
    <row r="180" spans="2:14" ht="19.55" customHeight="1" x14ac:dyDescent="0.2">
      <c r="B180" s="454" t="s">
        <v>619</v>
      </c>
      <c r="C180" s="454"/>
      <c r="D180" s="414">
        <v>108</v>
      </c>
      <c r="E180" s="399">
        <v>262</v>
      </c>
      <c r="F180" s="399">
        <v>128</v>
      </c>
      <c r="G180" s="463">
        <v>134</v>
      </c>
      <c r="H180" s="399"/>
      <c r="I180" s="454" t="s">
        <v>654</v>
      </c>
      <c r="J180" s="454"/>
      <c r="K180" s="414">
        <v>262</v>
      </c>
      <c r="L180" s="399">
        <v>580</v>
      </c>
      <c r="M180" s="399">
        <v>284</v>
      </c>
      <c r="N180" s="399">
        <v>296</v>
      </c>
    </row>
    <row r="181" spans="2:14" ht="19.55" customHeight="1" x14ac:dyDescent="0.2">
      <c r="B181" s="454" t="s">
        <v>620</v>
      </c>
      <c r="C181" s="454"/>
      <c r="D181" s="414">
        <v>56</v>
      </c>
      <c r="E181" s="399">
        <v>132</v>
      </c>
      <c r="F181" s="399">
        <v>65</v>
      </c>
      <c r="G181" s="463">
        <v>67</v>
      </c>
      <c r="H181" s="399"/>
      <c r="I181" s="454" t="s">
        <v>655</v>
      </c>
      <c r="J181" s="454"/>
      <c r="K181" s="414">
        <v>1216</v>
      </c>
      <c r="L181" s="399">
        <v>2720</v>
      </c>
      <c r="M181" s="399">
        <v>1333</v>
      </c>
      <c r="N181" s="399">
        <v>1387</v>
      </c>
    </row>
    <row r="182" spans="2:14" ht="19.55" customHeight="1" x14ac:dyDescent="0.2">
      <c r="B182" s="454" t="s">
        <v>621</v>
      </c>
      <c r="C182" s="454"/>
      <c r="D182" s="414">
        <v>370</v>
      </c>
      <c r="E182" s="399">
        <v>682</v>
      </c>
      <c r="F182" s="399">
        <v>362</v>
      </c>
      <c r="G182" s="463">
        <v>320</v>
      </c>
      <c r="H182" s="399"/>
      <c r="I182" s="454" t="s">
        <v>656</v>
      </c>
      <c r="J182" s="454"/>
      <c r="K182" s="414">
        <v>184</v>
      </c>
      <c r="L182" s="399">
        <v>403</v>
      </c>
      <c r="M182" s="399">
        <v>189</v>
      </c>
      <c r="N182" s="399">
        <v>214</v>
      </c>
    </row>
    <row r="183" spans="2:14" ht="19.55" customHeight="1" x14ac:dyDescent="0.2">
      <c r="B183" s="454" t="s">
        <v>622</v>
      </c>
      <c r="C183" s="454"/>
      <c r="D183" s="414">
        <v>298</v>
      </c>
      <c r="E183" s="399">
        <v>657</v>
      </c>
      <c r="F183" s="399">
        <v>324</v>
      </c>
      <c r="G183" s="463">
        <v>333</v>
      </c>
      <c r="H183" s="399"/>
      <c r="I183" s="454" t="s">
        <v>657</v>
      </c>
      <c r="J183" s="454"/>
      <c r="K183" s="414">
        <v>597</v>
      </c>
      <c r="L183" s="399">
        <v>1307</v>
      </c>
      <c r="M183" s="399">
        <v>674</v>
      </c>
      <c r="N183" s="399">
        <v>633</v>
      </c>
    </row>
    <row r="184" spans="2:14" ht="19.55" customHeight="1" x14ac:dyDescent="0.2">
      <c r="B184" s="454" t="s">
        <v>623</v>
      </c>
      <c r="C184" s="454"/>
      <c r="D184" s="414">
        <v>458</v>
      </c>
      <c r="E184" s="399">
        <v>978</v>
      </c>
      <c r="F184" s="399">
        <v>485</v>
      </c>
      <c r="G184" s="463">
        <v>493</v>
      </c>
      <c r="H184" s="399"/>
      <c r="I184" s="454" t="s">
        <v>658</v>
      </c>
      <c r="J184" s="454"/>
      <c r="K184" s="414">
        <v>37</v>
      </c>
      <c r="L184" s="399">
        <v>65</v>
      </c>
      <c r="M184" s="399">
        <v>29</v>
      </c>
      <c r="N184" s="399">
        <v>36</v>
      </c>
    </row>
    <row r="185" spans="2:14" ht="19.55" customHeight="1" x14ac:dyDescent="0.2">
      <c r="B185" s="454" t="s">
        <v>624</v>
      </c>
      <c r="C185" s="454"/>
      <c r="D185" s="414">
        <v>175</v>
      </c>
      <c r="E185" s="399">
        <v>367</v>
      </c>
      <c r="F185" s="399">
        <v>168</v>
      </c>
      <c r="G185" s="463">
        <v>199</v>
      </c>
      <c r="H185" s="399"/>
      <c r="I185" s="454" t="s">
        <v>659</v>
      </c>
      <c r="J185" s="454"/>
      <c r="K185" s="414">
        <v>41</v>
      </c>
      <c r="L185" s="399">
        <v>70</v>
      </c>
      <c r="M185" s="399">
        <v>30</v>
      </c>
      <c r="N185" s="399">
        <v>40</v>
      </c>
    </row>
    <row r="186" spans="2:14" ht="19.55" customHeight="1" x14ac:dyDescent="0.2">
      <c r="B186" s="454" t="s">
        <v>625</v>
      </c>
      <c r="C186" s="454"/>
      <c r="D186" s="414">
        <v>23</v>
      </c>
      <c r="E186" s="399">
        <v>43</v>
      </c>
      <c r="F186" s="399">
        <v>22</v>
      </c>
      <c r="G186" s="463">
        <v>21</v>
      </c>
      <c r="H186" s="399"/>
      <c r="I186" s="454" t="s">
        <v>660</v>
      </c>
      <c r="J186" s="454"/>
      <c r="K186" s="414">
        <v>211</v>
      </c>
      <c r="L186" s="399">
        <v>438</v>
      </c>
      <c r="M186" s="399">
        <v>213</v>
      </c>
      <c r="N186" s="399">
        <v>225</v>
      </c>
    </row>
    <row r="187" spans="2:14" ht="19.55" customHeight="1" x14ac:dyDescent="0.2">
      <c r="B187" s="454" t="s">
        <v>626</v>
      </c>
      <c r="C187" s="454"/>
      <c r="D187" s="414">
        <v>117</v>
      </c>
      <c r="E187" s="399">
        <v>228</v>
      </c>
      <c r="F187" s="399">
        <v>103</v>
      </c>
      <c r="G187" s="463">
        <v>125</v>
      </c>
      <c r="H187" s="399"/>
      <c r="I187" s="454" t="s">
        <v>661</v>
      </c>
      <c r="J187" s="454"/>
      <c r="K187" s="414">
        <v>207</v>
      </c>
      <c r="L187" s="399">
        <v>387</v>
      </c>
      <c r="M187" s="399">
        <v>202</v>
      </c>
      <c r="N187" s="399">
        <v>185</v>
      </c>
    </row>
    <row r="188" spans="2:14" ht="19.55" customHeight="1" x14ac:dyDescent="0.2">
      <c r="B188" s="454" t="s">
        <v>627</v>
      </c>
      <c r="C188" s="454"/>
      <c r="D188" s="414">
        <v>211</v>
      </c>
      <c r="E188" s="399">
        <v>430</v>
      </c>
      <c r="F188" s="399">
        <v>197</v>
      </c>
      <c r="G188" s="463">
        <v>233</v>
      </c>
      <c r="H188" s="399"/>
      <c r="I188" s="454" t="s">
        <v>662</v>
      </c>
      <c r="J188" s="454"/>
      <c r="K188" s="414">
        <v>741</v>
      </c>
      <c r="L188" s="399">
        <v>1762</v>
      </c>
      <c r="M188" s="399">
        <v>871</v>
      </c>
      <c r="N188" s="399">
        <v>891</v>
      </c>
    </row>
    <row r="189" spans="2:14" ht="19.55" customHeight="1" x14ac:dyDescent="0.2">
      <c r="B189" s="454" t="s">
        <v>628</v>
      </c>
      <c r="C189" s="454"/>
      <c r="D189" s="414">
        <v>109</v>
      </c>
      <c r="E189" s="399">
        <v>207</v>
      </c>
      <c r="F189" s="399">
        <v>109</v>
      </c>
      <c r="G189" s="463">
        <v>98</v>
      </c>
      <c r="H189" s="399"/>
      <c r="I189" s="454" t="s">
        <v>663</v>
      </c>
      <c r="J189" s="454"/>
      <c r="K189" s="414">
        <v>138</v>
      </c>
      <c r="L189" s="399">
        <v>325</v>
      </c>
      <c r="M189" s="399">
        <v>156</v>
      </c>
      <c r="N189" s="399">
        <v>169</v>
      </c>
    </row>
    <row r="190" spans="2:14" ht="19.55" customHeight="1" x14ac:dyDescent="0.2">
      <c r="B190" s="454" t="s">
        <v>629</v>
      </c>
      <c r="C190" s="454"/>
      <c r="D190" s="414">
        <v>78</v>
      </c>
      <c r="E190" s="399">
        <v>219</v>
      </c>
      <c r="F190" s="399">
        <v>113</v>
      </c>
      <c r="G190" s="463">
        <v>106</v>
      </c>
      <c r="H190" s="399"/>
      <c r="I190" s="454" t="s">
        <v>664</v>
      </c>
      <c r="J190" s="454"/>
      <c r="K190" s="414">
        <v>755</v>
      </c>
      <c r="L190" s="399">
        <v>1867</v>
      </c>
      <c r="M190" s="399">
        <v>928</v>
      </c>
      <c r="N190" s="399">
        <v>939</v>
      </c>
    </row>
    <row r="191" spans="2:14" ht="19.55" customHeight="1" x14ac:dyDescent="0.2">
      <c r="B191" s="454" t="s">
        <v>630</v>
      </c>
      <c r="C191" s="454"/>
      <c r="D191" s="414">
        <v>392</v>
      </c>
      <c r="E191" s="399">
        <v>705</v>
      </c>
      <c r="F191" s="399">
        <v>396</v>
      </c>
      <c r="G191" s="463">
        <v>309</v>
      </c>
      <c r="H191" s="399"/>
      <c r="I191" s="454" t="s">
        <v>665</v>
      </c>
      <c r="J191" s="454"/>
      <c r="K191" s="414">
        <v>100</v>
      </c>
      <c r="L191" s="399">
        <v>267</v>
      </c>
      <c r="M191" s="399">
        <v>136</v>
      </c>
      <c r="N191" s="399">
        <v>131</v>
      </c>
    </row>
    <row r="192" spans="2:14" ht="19.55" customHeight="1" x14ac:dyDescent="0.2">
      <c r="B192" s="454" t="s">
        <v>631</v>
      </c>
      <c r="C192" s="454"/>
      <c r="D192" s="414">
        <v>88</v>
      </c>
      <c r="E192" s="399">
        <v>255</v>
      </c>
      <c r="F192" s="399">
        <v>134</v>
      </c>
      <c r="G192" s="463">
        <v>121</v>
      </c>
      <c r="H192" s="399"/>
      <c r="I192" s="454" t="s">
        <v>666</v>
      </c>
      <c r="J192" s="454"/>
      <c r="K192" s="414">
        <v>423</v>
      </c>
      <c r="L192" s="399">
        <v>943</v>
      </c>
      <c r="M192" s="399">
        <v>463</v>
      </c>
      <c r="N192" s="399">
        <v>480</v>
      </c>
    </row>
    <row r="193" spans="1:15" ht="19.55" customHeight="1" x14ac:dyDescent="0.2">
      <c r="B193" s="454" t="s">
        <v>132</v>
      </c>
      <c r="C193" s="454"/>
      <c r="D193" s="414">
        <v>191</v>
      </c>
      <c r="E193" s="399">
        <v>440</v>
      </c>
      <c r="F193" s="399">
        <v>228</v>
      </c>
      <c r="G193" s="463">
        <v>212</v>
      </c>
      <c r="H193" s="399"/>
      <c r="I193" s="454" t="s">
        <v>667</v>
      </c>
      <c r="J193" s="454"/>
      <c r="K193" s="414">
        <v>423</v>
      </c>
      <c r="L193" s="399">
        <v>960</v>
      </c>
      <c r="M193" s="399">
        <v>471</v>
      </c>
      <c r="N193" s="399">
        <v>489</v>
      </c>
    </row>
    <row r="194" spans="1:15" ht="19.55" customHeight="1" x14ac:dyDescent="0.2">
      <c r="B194" s="454" t="s">
        <v>632</v>
      </c>
      <c r="C194" s="454"/>
      <c r="D194" s="414">
        <v>209</v>
      </c>
      <c r="E194" s="399">
        <v>504</v>
      </c>
      <c r="F194" s="399">
        <v>233</v>
      </c>
      <c r="G194" s="463">
        <v>271</v>
      </c>
      <c r="H194" s="399"/>
      <c r="I194" s="454" t="s">
        <v>668</v>
      </c>
      <c r="J194" s="454"/>
      <c r="K194" s="414">
        <v>130</v>
      </c>
      <c r="L194" s="399">
        <v>289</v>
      </c>
      <c r="M194" s="399">
        <v>126</v>
      </c>
      <c r="N194" s="399">
        <v>163</v>
      </c>
    </row>
    <row r="195" spans="1:15" ht="19.55" customHeight="1" x14ac:dyDescent="0.2">
      <c r="B195" s="454" t="s">
        <v>633</v>
      </c>
      <c r="C195" s="454"/>
      <c r="D195" s="414">
        <v>597</v>
      </c>
      <c r="E195" s="399">
        <v>1446</v>
      </c>
      <c r="F195" s="399">
        <v>732</v>
      </c>
      <c r="G195" s="463">
        <v>714</v>
      </c>
      <c r="H195" s="399"/>
      <c r="I195" s="454" t="s">
        <v>669</v>
      </c>
      <c r="J195" s="454"/>
      <c r="K195" s="414">
        <v>71</v>
      </c>
      <c r="L195" s="399">
        <v>153</v>
      </c>
      <c r="M195" s="399">
        <v>65</v>
      </c>
      <c r="N195" s="399">
        <v>88</v>
      </c>
    </row>
    <row r="196" spans="1:15" ht="19.55" customHeight="1" x14ac:dyDescent="0.2">
      <c r="B196" s="454" t="s">
        <v>634</v>
      </c>
      <c r="C196" s="454"/>
      <c r="D196" s="414">
        <v>433</v>
      </c>
      <c r="E196" s="399">
        <v>1001</v>
      </c>
      <c r="F196" s="399">
        <v>515</v>
      </c>
      <c r="G196" s="463">
        <v>486</v>
      </c>
      <c r="H196" s="399"/>
      <c r="I196" s="454" t="s">
        <v>670</v>
      </c>
      <c r="J196" s="454"/>
      <c r="K196" s="414">
        <v>402</v>
      </c>
      <c r="L196" s="399">
        <v>885</v>
      </c>
      <c r="M196" s="399">
        <v>428</v>
      </c>
      <c r="N196" s="399">
        <v>457</v>
      </c>
    </row>
    <row r="197" spans="1:15" ht="19.55" customHeight="1" x14ac:dyDescent="0.2">
      <c r="B197" s="454" t="s">
        <v>635</v>
      </c>
      <c r="C197" s="454"/>
      <c r="D197" s="414">
        <v>418</v>
      </c>
      <c r="E197" s="399">
        <v>1008</v>
      </c>
      <c r="F197" s="399">
        <v>497</v>
      </c>
      <c r="G197" s="463">
        <v>511</v>
      </c>
      <c r="H197" s="399"/>
      <c r="I197" s="454" t="s">
        <v>671</v>
      </c>
      <c r="J197" s="454"/>
      <c r="K197" s="414">
        <v>108</v>
      </c>
      <c r="L197" s="399">
        <v>246</v>
      </c>
      <c r="M197" s="399">
        <v>130</v>
      </c>
      <c r="N197" s="399">
        <v>116</v>
      </c>
    </row>
    <row r="198" spans="1:15" ht="19.55" customHeight="1" x14ac:dyDescent="0.2">
      <c r="B198" s="454" t="s">
        <v>636</v>
      </c>
      <c r="C198" s="454"/>
      <c r="D198" s="414">
        <v>443</v>
      </c>
      <c r="E198" s="399">
        <v>1055</v>
      </c>
      <c r="F198" s="399">
        <v>513</v>
      </c>
      <c r="G198" s="463">
        <v>542</v>
      </c>
      <c r="H198" s="399"/>
      <c r="I198" s="454" t="s">
        <v>672</v>
      </c>
      <c r="J198" s="454"/>
      <c r="K198" s="414">
        <v>957</v>
      </c>
      <c r="L198" s="399">
        <v>2244</v>
      </c>
      <c r="M198" s="399">
        <v>1113</v>
      </c>
      <c r="N198" s="399">
        <v>1131</v>
      </c>
    </row>
    <row r="199" spans="1:15" ht="19.55" customHeight="1" x14ac:dyDescent="0.2">
      <c r="A199" s="211"/>
      <c r="B199" s="455" t="s">
        <v>637</v>
      </c>
      <c r="C199" s="455"/>
      <c r="D199" s="415">
        <v>503</v>
      </c>
      <c r="E199" s="413">
        <v>1213</v>
      </c>
      <c r="F199" s="413">
        <v>633</v>
      </c>
      <c r="G199" s="464">
        <v>580</v>
      </c>
      <c r="H199" s="413"/>
      <c r="I199" s="455" t="s">
        <v>673</v>
      </c>
      <c r="J199" s="455"/>
      <c r="K199" s="415">
        <v>214</v>
      </c>
      <c r="L199" s="413">
        <v>416</v>
      </c>
      <c r="M199" s="413">
        <v>190</v>
      </c>
      <c r="N199" s="413">
        <v>226</v>
      </c>
    </row>
    <row r="200" spans="1:15" ht="18" customHeight="1" x14ac:dyDescent="0.2">
      <c r="B200" s="452"/>
      <c r="C200" s="452"/>
      <c r="D200" s="452"/>
      <c r="E200" s="452"/>
      <c r="F200" s="452"/>
      <c r="G200" s="452"/>
      <c r="H200" s="452"/>
      <c r="K200" s="452"/>
      <c r="L200" s="225"/>
      <c r="M200" s="452"/>
      <c r="N200" s="452"/>
    </row>
    <row r="201" spans="1:15" ht="18.850000000000001" x14ac:dyDescent="0.2">
      <c r="A201" s="496" t="s">
        <v>1110</v>
      </c>
      <c r="B201" s="496"/>
      <c r="C201" s="496"/>
      <c r="D201" s="496"/>
      <c r="E201" s="496"/>
      <c r="F201" s="496"/>
      <c r="G201" s="496"/>
      <c r="H201" s="496"/>
      <c r="I201" s="496"/>
      <c r="J201" s="496"/>
      <c r="K201" s="496"/>
      <c r="L201" s="496"/>
      <c r="M201" s="496"/>
      <c r="N201" s="496"/>
    </row>
    <row r="202" spans="1:15" ht="18.7" customHeight="1" x14ac:dyDescent="0.2">
      <c r="N202" s="401"/>
    </row>
    <row r="203" spans="1:15" ht="23.95" customHeight="1" x14ac:dyDescent="0.2">
      <c r="A203" s="502" t="s">
        <v>975</v>
      </c>
      <c r="B203" s="502"/>
      <c r="C203" s="503"/>
      <c r="D203" s="493" t="s">
        <v>820</v>
      </c>
      <c r="E203" s="493" t="s">
        <v>977</v>
      </c>
      <c r="F203" s="493"/>
      <c r="G203" s="494"/>
      <c r="H203" s="507" t="s">
        <v>975</v>
      </c>
      <c r="I203" s="502"/>
      <c r="J203" s="503"/>
      <c r="K203" s="491" t="s">
        <v>820</v>
      </c>
      <c r="L203" s="493" t="s">
        <v>977</v>
      </c>
      <c r="M203" s="493"/>
      <c r="N203" s="494"/>
    </row>
    <row r="204" spans="1:15" ht="23.95" customHeight="1" x14ac:dyDescent="0.2">
      <c r="A204" s="504"/>
      <c r="B204" s="504"/>
      <c r="C204" s="505"/>
      <c r="D204" s="506"/>
      <c r="E204" s="448" t="s">
        <v>865</v>
      </c>
      <c r="F204" s="448" t="s">
        <v>863</v>
      </c>
      <c r="G204" s="209" t="s">
        <v>864</v>
      </c>
      <c r="H204" s="512"/>
      <c r="I204" s="504"/>
      <c r="J204" s="505"/>
      <c r="K204" s="511"/>
      <c r="L204" s="448" t="s">
        <v>865</v>
      </c>
      <c r="M204" s="448" t="s">
        <v>863</v>
      </c>
      <c r="N204" s="209" t="s">
        <v>864</v>
      </c>
    </row>
    <row r="205" spans="1:15" ht="18" customHeight="1" x14ac:dyDescent="0.2">
      <c r="B205" s="454" t="s">
        <v>674</v>
      </c>
      <c r="D205" s="416">
        <v>442</v>
      </c>
      <c r="E205" s="461">
        <v>796</v>
      </c>
      <c r="F205" s="461">
        <v>439</v>
      </c>
      <c r="G205" s="462">
        <v>357</v>
      </c>
      <c r="H205" s="399"/>
      <c r="I205" s="456" t="s">
        <v>744</v>
      </c>
      <c r="J205" s="454"/>
      <c r="K205" s="416">
        <v>392</v>
      </c>
      <c r="L205" s="461">
        <v>1009</v>
      </c>
      <c r="M205" s="461">
        <v>503</v>
      </c>
      <c r="N205" s="461">
        <v>506</v>
      </c>
      <c r="O205" s="23"/>
    </row>
    <row r="206" spans="1:15" ht="18" customHeight="1" x14ac:dyDescent="0.2">
      <c r="B206" s="454" t="s">
        <v>675</v>
      </c>
      <c r="C206" s="454"/>
      <c r="D206" s="414">
        <v>1082</v>
      </c>
      <c r="E206" s="399">
        <v>2047</v>
      </c>
      <c r="F206" s="399">
        <v>982</v>
      </c>
      <c r="G206" s="463">
        <v>1065</v>
      </c>
      <c r="H206" s="399"/>
      <c r="I206" s="454" t="s">
        <v>745</v>
      </c>
      <c r="J206" s="454"/>
      <c r="K206" s="414">
        <v>316</v>
      </c>
      <c r="L206" s="399">
        <v>798</v>
      </c>
      <c r="M206" s="399">
        <v>398</v>
      </c>
      <c r="N206" s="399">
        <v>400</v>
      </c>
    </row>
    <row r="207" spans="1:15" ht="18" customHeight="1" x14ac:dyDescent="0.2">
      <c r="B207" s="454" t="s">
        <v>676</v>
      </c>
      <c r="C207" s="454"/>
      <c r="D207" s="414">
        <v>128</v>
      </c>
      <c r="E207" s="399">
        <v>282</v>
      </c>
      <c r="F207" s="399">
        <v>135</v>
      </c>
      <c r="G207" s="463">
        <v>147</v>
      </c>
      <c r="H207" s="399"/>
      <c r="I207" s="454" t="s">
        <v>746</v>
      </c>
      <c r="J207" s="454"/>
      <c r="K207" s="414">
        <v>293</v>
      </c>
      <c r="L207" s="399">
        <v>646</v>
      </c>
      <c r="M207" s="399">
        <v>310</v>
      </c>
      <c r="N207" s="399">
        <v>336</v>
      </c>
    </row>
    <row r="208" spans="1:15" ht="18" customHeight="1" x14ac:dyDescent="0.2">
      <c r="B208" s="454" t="s">
        <v>677</v>
      </c>
      <c r="C208" s="454"/>
      <c r="D208" s="414">
        <v>156</v>
      </c>
      <c r="E208" s="399">
        <v>308</v>
      </c>
      <c r="F208" s="399">
        <v>153</v>
      </c>
      <c r="G208" s="463">
        <v>155</v>
      </c>
      <c r="H208" s="399"/>
      <c r="I208" s="454" t="s">
        <v>747</v>
      </c>
      <c r="J208" s="454"/>
      <c r="K208" s="414">
        <v>256</v>
      </c>
      <c r="L208" s="399">
        <v>626</v>
      </c>
      <c r="M208" s="399">
        <v>294</v>
      </c>
      <c r="N208" s="399">
        <v>332</v>
      </c>
    </row>
    <row r="209" spans="1:14" ht="18" customHeight="1" x14ac:dyDescent="0.2">
      <c r="B209" s="454" t="s">
        <v>678</v>
      </c>
      <c r="C209" s="454"/>
      <c r="D209" s="414">
        <v>149</v>
      </c>
      <c r="E209" s="399">
        <v>312</v>
      </c>
      <c r="F209" s="399">
        <v>156</v>
      </c>
      <c r="G209" s="463">
        <v>156</v>
      </c>
      <c r="H209" s="399"/>
      <c r="I209" s="454" t="s">
        <v>748</v>
      </c>
      <c r="J209" s="454"/>
      <c r="K209" s="414">
        <v>315</v>
      </c>
      <c r="L209" s="399">
        <v>745</v>
      </c>
      <c r="M209" s="399">
        <v>383</v>
      </c>
      <c r="N209" s="399">
        <v>362</v>
      </c>
    </row>
    <row r="210" spans="1:14" ht="18" customHeight="1" x14ac:dyDescent="0.2">
      <c r="B210" s="454" t="s">
        <v>679</v>
      </c>
      <c r="C210" s="454"/>
      <c r="D210" s="414">
        <v>583</v>
      </c>
      <c r="E210" s="399">
        <v>1238</v>
      </c>
      <c r="F210" s="399">
        <v>624</v>
      </c>
      <c r="G210" s="463">
        <v>614</v>
      </c>
      <c r="H210" s="399"/>
      <c r="I210" s="454" t="s">
        <v>749</v>
      </c>
      <c r="J210" s="454"/>
      <c r="K210" s="414">
        <v>519</v>
      </c>
      <c r="L210" s="399">
        <v>1097</v>
      </c>
      <c r="M210" s="399">
        <v>547</v>
      </c>
      <c r="N210" s="399">
        <v>550</v>
      </c>
    </row>
    <row r="211" spans="1:14" ht="18" customHeight="1" x14ac:dyDescent="0.2">
      <c r="B211" s="454" t="s">
        <v>680</v>
      </c>
      <c r="C211" s="454"/>
      <c r="D211" s="414">
        <v>93</v>
      </c>
      <c r="E211" s="399">
        <v>208</v>
      </c>
      <c r="F211" s="399">
        <v>100</v>
      </c>
      <c r="G211" s="463">
        <v>108</v>
      </c>
      <c r="H211" s="399"/>
      <c r="I211" s="449" t="s">
        <v>750</v>
      </c>
      <c r="J211" s="449"/>
      <c r="K211" s="414">
        <v>5620</v>
      </c>
      <c r="L211" s="399">
        <v>12068</v>
      </c>
      <c r="M211" s="399">
        <v>6030</v>
      </c>
      <c r="N211" s="399">
        <v>6038</v>
      </c>
    </row>
    <row r="212" spans="1:14" ht="18" customHeight="1" x14ac:dyDescent="0.2">
      <c r="B212" s="454" t="s">
        <v>681</v>
      </c>
      <c r="C212" s="454"/>
      <c r="D212" s="414">
        <v>297</v>
      </c>
      <c r="E212" s="399">
        <v>697</v>
      </c>
      <c r="F212" s="399">
        <v>346</v>
      </c>
      <c r="G212" s="463">
        <v>351</v>
      </c>
      <c r="H212" s="399"/>
      <c r="I212" s="454" t="s">
        <v>751</v>
      </c>
      <c r="J212" s="454"/>
      <c r="K212" s="414">
        <v>119</v>
      </c>
      <c r="L212" s="399">
        <v>232</v>
      </c>
      <c r="M212" s="399">
        <v>111</v>
      </c>
      <c r="N212" s="399">
        <v>121</v>
      </c>
    </row>
    <row r="213" spans="1:14" ht="18" customHeight="1" x14ac:dyDescent="0.2">
      <c r="B213" s="454" t="s">
        <v>682</v>
      </c>
      <c r="C213" s="454"/>
      <c r="D213" s="414">
        <v>305</v>
      </c>
      <c r="E213" s="399">
        <v>659</v>
      </c>
      <c r="F213" s="399">
        <v>325</v>
      </c>
      <c r="G213" s="463">
        <v>334</v>
      </c>
      <c r="H213" s="399"/>
      <c r="I213" s="454" t="s">
        <v>752</v>
      </c>
      <c r="J213" s="454"/>
      <c r="K213" s="414">
        <v>393</v>
      </c>
      <c r="L213" s="399">
        <v>775</v>
      </c>
      <c r="M213" s="399">
        <v>374</v>
      </c>
      <c r="N213" s="399">
        <v>401</v>
      </c>
    </row>
    <row r="214" spans="1:14" ht="18" customHeight="1" x14ac:dyDescent="0.2">
      <c r="B214" s="454" t="s">
        <v>683</v>
      </c>
      <c r="C214" s="454"/>
      <c r="D214" s="414">
        <v>150</v>
      </c>
      <c r="E214" s="399">
        <v>319</v>
      </c>
      <c r="F214" s="399">
        <v>154</v>
      </c>
      <c r="G214" s="463">
        <v>165</v>
      </c>
      <c r="H214" s="399"/>
      <c r="I214" s="454" t="s">
        <v>753</v>
      </c>
      <c r="J214" s="454"/>
      <c r="K214" s="414">
        <v>219</v>
      </c>
      <c r="L214" s="399">
        <v>447</v>
      </c>
      <c r="M214" s="399">
        <v>239</v>
      </c>
      <c r="N214" s="399">
        <v>208</v>
      </c>
    </row>
    <row r="215" spans="1:14" ht="18" customHeight="1" x14ac:dyDescent="0.2">
      <c r="B215" s="454" t="s">
        <v>684</v>
      </c>
      <c r="C215" s="454"/>
      <c r="D215" s="414">
        <v>166</v>
      </c>
      <c r="E215" s="399">
        <v>385</v>
      </c>
      <c r="F215" s="399">
        <v>190</v>
      </c>
      <c r="G215" s="463">
        <v>195</v>
      </c>
      <c r="H215" s="399"/>
      <c r="I215" s="454" t="s">
        <v>754</v>
      </c>
      <c r="J215" s="454"/>
      <c r="K215" s="414">
        <v>369</v>
      </c>
      <c r="L215" s="399">
        <v>736</v>
      </c>
      <c r="M215" s="399">
        <v>361</v>
      </c>
      <c r="N215" s="399">
        <v>375</v>
      </c>
    </row>
    <row r="216" spans="1:14" ht="18" customHeight="1" x14ac:dyDescent="0.2">
      <c r="B216" s="454" t="s">
        <v>685</v>
      </c>
      <c r="C216" s="454"/>
      <c r="D216" s="414">
        <v>267</v>
      </c>
      <c r="E216" s="399">
        <v>520</v>
      </c>
      <c r="F216" s="399">
        <v>261</v>
      </c>
      <c r="G216" s="463">
        <v>259</v>
      </c>
      <c r="H216" s="399"/>
      <c r="I216" s="454" t="s">
        <v>755</v>
      </c>
      <c r="J216" s="454"/>
      <c r="K216" s="414">
        <v>357</v>
      </c>
      <c r="L216" s="399">
        <v>831</v>
      </c>
      <c r="M216" s="399">
        <v>404</v>
      </c>
      <c r="N216" s="399">
        <v>427</v>
      </c>
    </row>
    <row r="217" spans="1:14" ht="18" customHeight="1" x14ac:dyDescent="0.2">
      <c r="B217" s="454" t="s">
        <v>739</v>
      </c>
      <c r="C217" s="454"/>
      <c r="D217" s="414">
        <v>896</v>
      </c>
      <c r="E217" s="399">
        <v>2001</v>
      </c>
      <c r="F217" s="399">
        <v>986</v>
      </c>
      <c r="G217" s="463">
        <v>1015</v>
      </c>
      <c r="H217" s="399"/>
      <c r="I217" s="454" t="s">
        <v>756</v>
      </c>
      <c r="J217" s="454"/>
      <c r="K217" s="414">
        <v>235</v>
      </c>
      <c r="L217" s="399">
        <v>517</v>
      </c>
      <c r="M217" s="399">
        <v>254</v>
      </c>
      <c r="N217" s="399">
        <v>263</v>
      </c>
    </row>
    <row r="218" spans="1:14" ht="18" customHeight="1" x14ac:dyDescent="0.2">
      <c r="B218" s="454" t="s">
        <v>737</v>
      </c>
      <c r="C218" s="454"/>
      <c r="D218" s="414">
        <v>309</v>
      </c>
      <c r="E218" s="399">
        <v>661</v>
      </c>
      <c r="F218" s="399">
        <v>315</v>
      </c>
      <c r="G218" s="463">
        <v>346</v>
      </c>
      <c r="H218" s="399"/>
      <c r="I218" s="454" t="s">
        <v>757</v>
      </c>
      <c r="J218" s="454"/>
      <c r="K218" s="414">
        <v>2216</v>
      </c>
      <c r="L218" s="399">
        <v>4777</v>
      </c>
      <c r="M218" s="399">
        <v>2403</v>
      </c>
      <c r="N218" s="399">
        <v>2374</v>
      </c>
    </row>
    <row r="219" spans="1:14" ht="18" customHeight="1" x14ac:dyDescent="0.2">
      <c r="B219" s="454" t="s">
        <v>738</v>
      </c>
      <c r="C219" s="454"/>
      <c r="D219" s="414">
        <v>255</v>
      </c>
      <c r="E219" s="399">
        <v>525</v>
      </c>
      <c r="F219" s="399">
        <v>248</v>
      </c>
      <c r="G219" s="463">
        <v>277</v>
      </c>
      <c r="H219" s="399"/>
      <c r="I219" s="454" t="s">
        <v>758</v>
      </c>
      <c r="J219" s="454"/>
      <c r="K219" s="414">
        <v>321</v>
      </c>
      <c r="L219" s="399">
        <v>659</v>
      </c>
      <c r="M219" s="399">
        <v>346</v>
      </c>
      <c r="N219" s="399">
        <v>313</v>
      </c>
    </row>
    <row r="220" spans="1:14" ht="18" customHeight="1" x14ac:dyDescent="0.2">
      <c r="B220" s="454" t="s">
        <v>740</v>
      </c>
      <c r="C220" s="454"/>
      <c r="D220" s="414">
        <v>329</v>
      </c>
      <c r="E220" s="399">
        <v>748</v>
      </c>
      <c r="F220" s="399">
        <v>381</v>
      </c>
      <c r="G220" s="463">
        <v>367</v>
      </c>
      <c r="H220" s="399"/>
      <c r="I220" s="454" t="s">
        <v>759</v>
      </c>
      <c r="J220" s="454"/>
      <c r="K220" s="414">
        <v>469</v>
      </c>
      <c r="L220" s="399">
        <v>1048</v>
      </c>
      <c r="M220" s="399">
        <v>519</v>
      </c>
      <c r="N220" s="399">
        <v>529</v>
      </c>
    </row>
    <row r="221" spans="1:14" ht="18" customHeight="1" x14ac:dyDescent="0.2">
      <c r="B221" s="454" t="s">
        <v>741</v>
      </c>
      <c r="C221" s="454"/>
      <c r="D221" s="414">
        <v>340</v>
      </c>
      <c r="E221" s="399">
        <v>788</v>
      </c>
      <c r="F221" s="399">
        <v>387</v>
      </c>
      <c r="G221" s="463">
        <v>401</v>
      </c>
      <c r="H221" s="399"/>
      <c r="I221" s="454" t="s">
        <v>763</v>
      </c>
      <c r="J221" s="454"/>
      <c r="K221" s="414">
        <v>760</v>
      </c>
      <c r="L221" s="399">
        <v>1681</v>
      </c>
      <c r="M221" s="399">
        <v>828</v>
      </c>
      <c r="N221" s="399">
        <v>853</v>
      </c>
    </row>
    <row r="222" spans="1:14" ht="18" customHeight="1" x14ac:dyDescent="0.2">
      <c r="B222" s="454" t="s">
        <v>216</v>
      </c>
      <c r="C222" s="454"/>
      <c r="D222" s="414">
        <v>801</v>
      </c>
      <c r="E222" s="399">
        <v>1879</v>
      </c>
      <c r="F222" s="399">
        <v>967</v>
      </c>
      <c r="G222" s="463">
        <v>912</v>
      </c>
      <c r="H222" s="399"/>
      <c r="I222" s="454" t="s">
        <v>764</v>
      </c>
      <c r="J222" s="454"/>
      <c r="K222" s="414">
        <v>162</v>
      </c>
      <c r="L222" s="399">
        <v>365</v>
      </c>
      <c r="M222" s="399">
        <v>191</v>
      </c>
      <c r="N222" s="399">
        <v>174</v>
      </c>
    </row>
    <row r="223" spans="1:14" ht="18" customHeight="1" x14ac:dyDescent="0.2">
      <c r="B223" s="454" t="s">
        <v>742</v>
      </c>
      <c r="C223" s="454"/>
      <c r="D223" s="414">
        <v>3430</v>
      </c>
      <c r="E223" s="399">
        <v>8093</v>
      </c>
      <c r="F223" s="399">
        <v>3945</v>
      </c>
      <c r="G223" s="463">
        <v>4148</v>
      </c>
      <c r="H223" s="399"/>
      <c r="I223" s="449" t="s">
        <v>765</v>
      </c>
      <c r="J223" s="449"/>
      <c r="K223" s="414">
        <v>832</v>
      </c>
      <c r="L223" s="399">
        <v>2299</v>
      </c>
      <c r="M223" s="399">
        <v>1152</v>
      </c>
      <c r="N223" s="399">
        <v>1147</v>
      </c>
    </row>
    <row r="224" spans="1:14" ht="18" customHeight="1" x14ac:dyDescent="0.2">
      <c r="A224" s="211"/>
      <c r="B224" s="455" t="s">
        <v>743</v>
      </c>
      <c r="C224" s="455"/>
      <c r="D224" s="415">
        <v>521</v>
      </c>
      <c r="E224" s="413">
        <v>1126</v>
      </c>
      <c r="F224" s="413">
        <v>577</v>
      </c>
      <c r="G224" s="464">
        <v>549</v>
      </c>
      <c r="H224" s="413"/>
      <c r="I224" s="455" t="s">
        <v>218</v>
      </c>
      <c r="J224" s="455"/>
      <c r="K224" s="415">
        <v>832</v>
      </c>
      <c r="L224" s="413">
        <v>2299</v>
      </c>
      <c r="M224" s="413">
        <v>1152</v>
      </c>
      <c r="N224" s="413">
        <v>1147</v>
      </c>
    </row>
    <row r="225" spans="1:11" ht="18" customHeight="1" x14ac:dyDescent="0.2">
      <c r="A225" s="400" t="s">
        <v>1041</v>
      </c>
    </row>
    <row r="226" spans="1:11" x14ac:dyDescent="0.2">
      <c r="K226" s="23"/>
    </row>
  </sheetData>
  <sheetProtection selectLockedCells="1"/>
  <mergeCells count="42">
    <mergeCell ref="A201:N201"/>
    <mergeCell ref="A203:C204"/>
    <mergeCell ref="D203:D204"/>
    <mergeCell ref="E203:G203"/>
    <mergeCell ref="H203:J204"/>
    <mergeCell ref="K203:K204"/>
    <mergeCell ref="L203:N203"/>
    <mergeCell ref="A161:N161"/>
    <mergeCell ref="A163:C164"/>
    <mergeCell ref="D163:D164"/>
    <mergeCell ref="E163:G163"/>
    <mergeCell ref="H163:J164"/>
    <mergeCell ref="K163:K164"/>
    <mergeCell ref="L163:N163"/>
    <mergeCell ref="A121:N121"/>
    <mergeCell ref="A123:C124"/>
    <mergeCell ref="D123:D124"/>
    <mergeCell ref="E123:G123"/>
    <mergeCell ref="H123:J124"/>
    <mergeCell ref="K123:K124"/>
    <mergeCell ref="L123:N123"/>
    <mergeCell ref="A81:N81"/>
    <mergeCell ref="A83:C84"/>
    <mergeCell ref="D83:D84"/>
    <mergeCell ref="E83:G83"/>
    <mergeCell ref="H83:J84"/>
    <mergeCell ref="K83:K84"/>
    <mergeCell ref="L83:N83"/>
    <mergeCell ref="A41:N41"/>
    <mergeCell ref="A43:C44"/>
    <mergeCell ref="D43:D44"/>
    <mergeCell ref="E43:G43"/>
    <mergeCell ref="H43:J44"/>
    <mergeCell ref="K43:K44"/>
    <mergeCell ref="L43:N43"/>
    <mergeCell ref="A1:N1"/>
    <mergeCell ref="A3:C4"/>
    <mergeCell ref="D3:D4"/>
    <mergeCell ref="E3:G3"/>
    <mergeCell ref="H3:J4"/>
    <mergeCell ref="K3:K4"/>
    <mergeCell ref="L3:N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5" manualBreakCount="5">
    <brk id="40" max="16383" man="1"/>
    <brk id="80" max="16383" man="1"/>
    <brk id="120" max="16383" man="1"/>
    <brk id="160" max="16383" man="1"/>
    <brk id="2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activeCell="O6" sqref="O6"/>
    </sheetView>
  </sheetViews>
  <sheetFormatPr defaultColWidth="9" defaultRowHeight="12.2" x14ac:dyDescent="0.2"/>
  <cols>
    <col min="1" max="1" width="0.69921875" style="400" customWidth="1"/>
    <col min="2" max="2" width="16.19921875" style="400" customWidth="1"/>
    <col min="3" max="3" width="0.69921875" style="400" customWidth="1"/>
    <col min="4" max="8" width="13.8984375" style="400" customWidth="1"/>
    <col min="9" max="16384" width="9" style="400"/>
  </cols>
  <sheetData>
    <row r="1" spans="1:11" ht="18.850000000000001" x14ac:dyDescent="0.2">
      <c r="A1" s="496" t="s">
        <v>1111</v>
      </c>
      <c r="B1" s="496"/>
      <c r="C1" s="496"/>
      <c r="D1" s="496"/>
      <c r="E1" s="496"/>
      <c r="F1" s="496"/>
      <c r="G1" s="496"/>
      <c r="H1" s="496"/>
    </row>
    <row r="2" spans="1:11" ht="20.25" customHeight="1" x14ac:dyDescent="0.2">
      <c r="H2" s="401" t="s">
        <v>1112</v>
      </c>
    </row>
    <row r="3" spans="1:11" ht="17.45" customHeight="1" x14ac:dyDescent="0.2">
      <c r="A3" s="417"/>
      <c r="B3" s="441" t="s">
        <v>54</v>
      </c>
      <c r="C3" s="440"/>
      <c r="D3" s="445" t="s">
        <v>1082</v>
      </c>
      <c r="E3" s="446" t="s">
        <v>1098</v>
      </c>
      <c r="F3" s="446" t="s">
        <v>1273</v>
      </c>
      <c r="G3" s="446" t="s">
        <v>1274</v>
      </c>
      <c r="H3" s="418" t="s">
        <v>1275</v>
      </c>
    </row>
    <row r="4" spans="1:11" ht="17.45" customHeight="1" x14ac:dyDescent="0.2">
      <c r="B4" s="444" t="s">
        <v>976</v>
      </c>
      <c r="C4" s="443"/>
      <c r="D4" s="194">
        <v>19209</v>
      </c>
      <c r="E4" s="410">
        <v>18593</v>
      </c>
      <c r="F4" s="410">
        <v>18292</v>
      </c>
      <c r="G4" s="410">
        <v>19750</v>
      </c>
      <c r="H4" s="457">
        <v>20837</v>
      </c>
    </row>
    <row r="5" spans="1:11" ht="17.45" customHeight="1" x14ac:dyDescent="0.2">
      <c r="B5" s="444" t="s">
        <v>273</v>
      </c>
      <c r="C5" s="444"/>
      <c r="D5" s="109">
        <v>8649</v>
      </c>
      <c r="E5" s="410">
        <v>8369</v>
      </c>
      <c r="F5" s="410">
        <v>8177</v>
      </c>
      <c r="G5" s="410">
        <v>8492</v>
      </c>
      <c r="H5" s="458">
        <v>8760</v>
      </c>
    </row>
    <row r="6" spans="1:11" ht="17.45" customHeight="1" x14ac:dyDescent="0.2">
      <c r="B6" s="444" t="s">
        <v>274</v>
      </c>
      <c r="C6" s="444"/>
      <c r="D6" s="109">
        <v>4041</v>
      </c>
      <c r="E6" s="410">
        <v>3925</v>
      </c>
      <c r="F6" s="410">
        <v>4026</v>
      </c>
      <c r="G6" s="410">
        <v>4525</v>
      </c>
      <c r="H6" s="458">
        <v>4881</v>
      </c>
    </row>
    <row r="7" spans="1:11" ht="17.45" customHeight="1" x14ac:dyDescent="0.2">
      <c r="B7" s="444" t="s">
        <v>881</v>
      </c>
      <c r="C7" s="444"/>
      <c r="D7" s="109">
        <v>1291</v>
      </c>
      <c r="E7" s="410">
        <v>1230</v>
      </c>
      <c r="F7" s="410">
        <v>1171</v>
      </c>
      <c r="G7" s="410">
        <v>1158</v>
      </c>
      <c r="H7" s="458">
        <v>1099</v>
      </c>
    </row>
    <row r="8" spans="1:11" ht="17.45" customHeight="1" x14ac:dyDescent="0.2">
      <c r="B8" s="444" t="s">
        <v>882</v>
      </c>
      <c r="C8" s="444"/>
      <c r="D8" s="109">
        <v>1435</v>
      </c>
      <c r="E8" s="410">
        <v>1364</v>
      </c>
      <c r="F8" s="410">
        <v>1212</v>
      </c>
      <c r="G8" s="410">
        <v>1186</v>
      </c>
      <c r="H8" s="458">
        <v>1203</v>
      </c>
    </row>
    <row r="9" spans="1:11" ht="17.45" customHeight="1" x14ac:dyDescent="0.2">
      <c r="B9" s="444" t="s">
        <v>275</v>
      </c>
      <c r="C9" s="444"/>
      <c r="D9" s="109">
        <v>701</v>
      </c>
      <c r="E9" s="410">
        <v>701</v>
      </c>
      <c r="F9" s="410">
        <v>699</v>
      </c>
      <c r="G9" s="410">
        <v>683</v>
      </c>
      <c r="H9" s="458">
        <v>683</v>
      </c>
    </row>
    <row r="10" spans="1:11" ht="17.45" customHeight="1" x14ac:dyDescent="0.2">
      <c r="B10" s="444" t="s">
        <v>276</v>
      </c>
      <c r="C10" s="444"/>
      <c r="D10" s="109">
        <v>600</v>
      </c>
      <c r="E10" s="410">
        <v>523</v>
      </c>
      <c r="F10" s="410">
        <v>497</v>
      </c>
      <c r="G10" s="410">
        <v>666</v>
      </c>
      <c r="H10" s="458">
        <v>949</v>
      </c>
    </row>
    <row r="11" spans="1:11" ht="17.45" customHeight="1" x14ac:dyDescent="0.2">
      <c r="B11" s="444" t="s">
        <v>278</v>
      </c>
      <c r="C11" s="444"/>
      <c r="D11" s="109">
        <v>1190</v>
      </c>
      <c r="E11" s="410">
        <v>1231</v>
      </c>
      <c r="F11" s="410">
        <v>1299</v>
      </c>
      <c r="G11" s="410">
        <v>1453</v>
      </c>
      <c r="H11" s="458">
        <v>1627</v>
      </c>
    </row>
    <row r="12" spans="1:11" ht="17.45" customHeight="1" x14ac:dyDescent="0.2">
      <c r="B12" s="444" t="s">
        <v>279</v>
      </c>
      <c r="C12" s="444"/>
      <c r="D12" s="109">
        <v>117</v>
      </c>
      <c r="E12" s="410">
        <v>105</v>
      </c>
      <c r="F12" s="410">
        <v>93</v>
      </c>
      <c r="G12" s="410">
        <v>83</v>
      </c>
      <c r="H12" s="458">
        <v>64</v>
      </c>
    </row>
    <row r="13" spans="1:11" ht="17.45" customHeight="1" x14ac:dyDescent="0.2">
      <c r="B13" s="444" t="s">
        <v>277</v>
      </c>
      <c r="C13" s="444"/>
      <c r="D13" s="109">
        <v>131</v>
      </c>
      <c r="E13" s="410">
        <v>117</v>
      </c>
      <c r="F13" s="410">
        <v>98</v>
      </c>
      <c r="G13" s="410">
        <v>135</v>
      </c>
      <c r="H13" s="458">
        <v>139</v>
      </c>
    </row>
    <row r="14" spans="1:11" ht="17.45" customHeight="1" x14ac:dyDescent="0.2">
      <c r="B14" s="444" t="s">
        <v>280</v>
      </c>
      <c r="C14" s="444"/>
      <c r="D14" s="109">
        <v>193</v>
      </c>
      <c r="E14" s="410">
        <v>165</v>
      </c>
      <c r="F14" s="410">
        <v>158</v>
      </c>
      <c r="G14" s="410">
        <v>351</v>
      </c>
      <c r="H14" s="458">
        <v>312</v>
      </c>
    </row>
    <row r="15" spans="1:11" ht="18" customHeight="1" x14ac:dyDescent="0.2">
      <c r="A15" s="211"/>
      <c r="B15" s="447" t="s">
        <v>944</v>
      </c>
      <c r="C15" s="447"/>
      <c r="D15" s="81">
        <v>861</v>
      </c>
      <c r="E15" s="82">
        <v>863</v>
      </c>
      <c r="F15" s="82">
        <v>862</v>
      </c>
      <c r="G15" s="82">
        <v>1018</v>
      </c>
      <c r="H15" s="388">
        <v>1120</v>
      </c>
      <c r="K15" s="410"/>
    </row>
    <row r="16" spans="1:11" ht="18" customHeight="1" x14ac:dyDescent="0.2">
      <c r="A16" s="400" t="s">
        <v>736</v>
      </c>
    </row>
    <row r="17" spans="1:8" ht="18" customHeight="1" x14ac:dyDescent="0.2">
      <c r="A17" s="442"/>
      <c r="D17" s="410"/>
      <c r="E17" s="410"/>
      <c r="F17" s="410"/>
      <c r="G17" s="410"/>
      <c r="H17" s="410"/>
    </row>
  </sheetData>
  <sheetProtection formatCells="0" selectLockedCells="1"/>
  <protectedRanges>
    <protectedRange sqref="B4:B13" name="範囲1"/>
    <protectedRange sqref="F5:H13" name="範囲1_2"/>
  </protectedRanges>
  <mergeCells count="1"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5" zoomScaleNormal="85" zoomScaleSheetLayoutView="70" workbookViewId="0">
      <selection activeCell="Y11" sqref="Y11"/>
    </sheetView>
  </sheetViews>
  <sheetFormatPr defaultColWidth="9" defaultRowHeight="12.2" x14ac:dyDescent="0.2"/>
  <cols>
    <col min="1" max="1" width="1" style="44" customWidth="1"/>
    <col min="2" max="2" width="13.09765625" style="44" customWidth="1"/>
    <col min="3" max="3" width="1" style="44" customWidth="1"/>
    <col min="4" max="12" width="8" style="44" customWidth="1"/>
    <col min="13" max="13" width="8.09765625" style="44" customWidth="1"/>
    <col min="14" max="22" width="7.8984375" style="44" customWidth="1"/>
    <col min="23" max="23" width="8.09765625" style="44" customWidth="1"/>
    <col min="24" max="16384" width="9" style="44"/>
  </cols>
  <sheetData>
    <row r="1" spans="1:23" ht="18.850000000000001" x14ac:dyDescent="0.2">
      <c r="A1" s="513" t="s">
        <v>1113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  <c r="L1" s="513"/>
      <c r="M1" s="514" t="s">
        <v>262</v>
      </c>
      <c r="N1" s="514"/>
      <c r="O1" s="514"/>
      <c r="P1" s="514"/>
      <c r="Q1" s="514"/>
      <c r="R1" s="514"/>
      <c r="S1" s="514"/>
      <c r="T1" s="514"/>
      <c r="U1" s="514"/>
      <c r="V1" s="514"/>
      <c r="W1" s="514"/>
    </row>
    <row r="2" spans="1:23" ht="18.7" customHeight="1" x14ac:dyDescent="0.2">
      <c r="W2" s="57" t="s">
        <v>1114</v>
      </c>
    </row>
    <row r="3" spans="1:23" ht="23.3" customHeight="1" x14ac:dyDescent="0.2">
      <c r="A3" s="515" t="s">
        <v>301</v>
      </c>
      <c r="B3" s="516"/>
      <c r="C3" s="516"/>
      <c r="D3" s="521" t="s">
        <v>1085</v>
      </c>
      <c r="E3" s="522"/>
      <c r="F3" s="522"/>
      <c r="G3" s="523"/>
      <c r="H3" s="521" t="s">
        <v>468</v>
      </c>
      <c r="I3" s="522"/>
      <c r="J3" s="522"/>
      <c r="K3" s="523"/>
      <c r="L3" s="53"/>
      <c r="M3" s="522" t="s">
        <v>473</v>
      </c>
      <c r="N3" s="522"/>
      <c r="O3" s="54"/>
      <c r="P3" s="521" t="s">
        <v>478</v>
      </c>
      <c r="Q3" s="522"/>
      <c r="R3" s="522"/>
      <c r="S3" s="523"/>
      <c r="T3" s="519" t="s">
        <v>1086</v>
      </c>
      <c r="U3" s="519"/>
      <c r="V3" s="519"/>
      <c r="W3" s="520"/>
    </row>
    <row r="4" spans="1:23" ht="23.3" customHeight="1" x14ac:dyDescent="0.2">
      <c r="A4" s="517"/>
      <c r="B4" s="518"/>
      <c r="C4" s="518"/>
      <c r="D4" s="77" t="s">
        <v>298</v>
      </c>
      <c r="E4" s="77" t="s">
        <v>299</v>
      </c>
      <c r="F4" s="77" t="s">
        <v>823</v>
      </c>
      <c r="G4" s="77" t="s">
        <v>300</v>
      </c>
      <c r="H4" s="77" t="s">
        <v>298</v>
      </c>
      <c r="I4" s="132" t="s">
        <v>299</v>
      </c>
      <c r="J4" s="77" t="s">
        <v>823</v>
      </c>
      <c r="K4" s="77" t="s">
        <v>300</v>
      </c>
      <c r="L4" s="77" t="s">
        <v>298</v>
      </c>
      <c r="M4" s="77" t="s">
        <v>299</v>
      </c>
      <c r="N4" s="77" t="s">
        <v>823</v>
      </c>
      <c r="O4" s="77" t="s">
        <v>300</v>
      </c>
      <c r="P4" s="77" t="s">
        <v>298</v>
      </c>
      <c r="Q4" s="77" t="s">
        <v>299</v>
      </c>
      <c r="R4" s="77" t="s">
        <v>823</v>
      </c>
      <c r="S4" s="78" t="s">
        <v>300</v>
      </c>
      <c r="T4" s="244" t="s">
        <v>298</v>
      </c>
      <c r="U4" s="244" t="s">
        <v>299</v>
      </c>
      <c r="V4" s="244" t="s">
        <v>823</v>
      </c>
      <c r="W4" s="245" t="s">
        <v>300</v>
      </c>
    </row>
    <row r="5" spans="1:23" ht="3.75" customHeight="1" x14ac:dyDescent="0.2">
      <c r="A5" s="133"/>
      <c r="B5" s="133"/>
      <c r="C5" s="133"/>
      <c r="D5" s="7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246"/>
      <c r="U5" s="246"/>
      <c r="V5" s="246"/>
      <c r="W5" s="246"/>
    </row>
    <row r="6" spans="1:23" ht="22.75" customHeight="1" x14ac:dyDescent="0.2">
      <c r="B6" s="42" t="s">
        <v>42</v>
      </c>
      <c r="D6" s="45">
        <f>D8+D13+D25+D35</f>
        <v>364856</v>
      </c>
      <c r="E6" s="55">
        <f>ROUND(D6/D$6*100,1)</f>
        <v>100</v>
      </c>
      <c r="F6" s="46">
        <f>F8+F13+F25+F35</f>
        <v>181294</v>
      </c>
      <c r="G6" s="46">
        <f>G8+G13+G25+G35</f>
        <v>183562</v>
      </c>
      <c r="H6" s="46">
        <f>H8+H13+H25+H35</f>
        <v>372479</v>
      </c>
      <c r="I6" s="55">
        <f>ROUND(H6/H$6*100,1)</f>
        <v>100</v>
      </c>
      <c r="J6" s="46">
        <f>J8+J13+J25+J35</f>
        <v>186116</v>
      </c>
      <c r="K6" s="46">
        <f>K8+K13+K25+K35</f>
        <v>186363</v>
      </c>
      <c r="L6" s="46">
        <f>L8+L13+L25+L35</f>
        <v>376665</v>
      </c>
      <c r="M6" s="55">
        <f>ROUND(L6/L$6*100,1)</f>
        <v>100</v>
      </c>
      <c r="N6" s="46">
        <f>N8+N13+N25+N35</f>
        <v>188200</v>
      </c>
      <c r="O6" s="46">
        <f>O8+O13+O25+O35</f>
        <v>188465</v>
      </c>
      <c r="P6" s="46">
        <f>P8+P13+P25+P35</f>
        <v>374765</v>
      </c>
      <c r="Q6" s="55">
        <f>ROUND(P6/P$6*100,1)</f>
        <v>100</v>
      </c>
      <c r="R6" s="46">
        <f>R8+R13+R25+R35</f>
        <v>187801</v>
      </c>
      <c r="S6" s="46">
        <f>S8+S13+S25+S35</f>
        <v>186964</v>
      </c>
      <c r="T6" s="247">
        <f>T8+T13+T25+T35</f>
        <v>371920</v>
      </c>
      <c r="U6" s="248">
        <f>ROUND(T6/T$6*100,1)</f>
        <v>100</v>
      </c>
      <c r="V6" s="247">
        <f>V8+V13+V25+V35</f>
        <v>186160</v>
      </c>
      <c r="W6" s="247">
        <f>W8+W13+W25+W35</f>
        <v>185760</v>
      </c>
    </row>
    <row r="7" spans="1:23" ht="22.75" customHeight="1" x14ac:dyDescent="0.2">
      <c r="D7" s="45"/>
      <c r="E7" s="55"/>
      <c r="F7" s="46"/>
      <c r="G7" s="46"/>
      <c r="H7" s="46"/>
      <c r="I7" s="55"/>
      <c r="J7" s="46"/>
      <c r="K7" s="46"/>
      <c r="L7" s="46"/>
      <c r="M7" s="55"/>
      <c r="N7" s="46"/>
      <c r="O7" s="46"/>
      <c r="P7" s="46"/>
      <c r="Q7" s="55"/>
      <c r="R7" s="46"/>
      <c r="S7" s="46"/>
      <c r="T7" s="247"/>
      <c r="U7" s="248"/>
      <c r="V7" s="247"/>
      <c r="W7" s="247"/>
    </row>
    <row r="8" spans="1:23" ht="22.75" customHeight="1" x14ac:dyDescent="0.2">
      <c r="B8" s="42" t="s">
        <v>221</v>
      </c>
      <c r="D8" s="45">
        <f>SUM(D9:D11)</f>
        <v>59085</v>
      </c>
      <c r="E8" s="55">
        <f>ROUND(D8/D$6*100,1)</f>
        <v>16.2</v>
      </c>
      <c r="F8" s="46">
        <f>SUM(F9:F11)</f>
        <v>30319</v>
      </c>
      <c r="G8" s="46">
        <f>SUM(G9:G11)</f>
        <v>28766</v>
      </c>
      <c r="H8" s="46">
        <f>SUM(H9:H11)</f>
        <v>57459</v>
      </c>
      <c r="I8" s="55">
        <f>ROUND(H8/H$6*100,1)</f>
        <v>15.4</v>
      </c>
      <c r="J8" s="46">
        <f>SUM(J9:J11)</f>
        <v>29498</v>
      </c>
      <c r="K8" s="46">
        <f>SUM(K9:K11)</f>
        <v>27961</v>
      </c>
      <c r="L8" s="46">
        <f>SUM(L9:L11)</f>
        <v>55709</v>
      </c>
      <c r="M8" s="55">
        <f>ROUND(L8/L$6*100,1)</f>
        <v>14.8</v>
      </c>
      <c r="N8" s="46">
        <f>SUM(N9:N11)</f>
        <v>28508</v>
      </c>
      <c r="O8" s="46">
        <f>SUM(O9:O11)</f>
        <v>27201</v>
      </c>
      <c r="P8" s="46">
        <f>SUM(P9:P11)</f>
        <v>52524</v>
      </c>
      <c r="Q8" s="55">
        <f>ROUND(P8/P$6*100,1)</f>
        <v>14</v>
      </c>
      <c r="R8" s="46">
        <f>SUM(R9:R11)</f>
        <v>26901</v>
      </c>
      <c r="S8" s="46">
        <f>SUM(S9:S11)</f>
        <v>25623</v>
      </c>
      <c r="T8" s="247">
        <f>SUM(T9:T11)</f>
        <v>48558</v>
      </c>
      <c r="U8" s="248">
        <f>ROUND(T8/T$6*100,1)</f>
        <v>13.1</v>
      </c>
      <c r="V8" s="247">
        <f>SUM(V9:V11)</f>
        <v>24797</v>
      </c>
      <c r="W8" s="247">
        <f>SUM(W9:W11)</f>
        <v>23761</v>
      </c>
    </row>
    <row r="9" spans="1:23" ht="22.75" customHeight="1" x14ac:dyDescent="0.2">
      <c r="B9" s="56" t="s">
        <v>222</v>
      </c>
      <c r="D9" s="45">
        <f>F9+G9</f>
        <v>19747</v>
      </c>
      <c r="E9" s="55">
        <f>ROUND(D9/D$6*100,1)</f>
        <v>5.4</v>
      </c>
      <c r="F9" s="46">
        <v>10086</v>
      </c>
      <c r="G9" s="46">
        <v>9661</v>
      </c>
      <c r="H9" s="46">
        <f>J9+K9</f>
        <v>18536</v>
      </c>
      <c r="I9" s="55">
        <f>ROUND(H9/H$6*100,1)</f>
        <v>5</v>
      </c>
      <c r="J9" s="46">
        <v>9520</v>
      </c>
      <c r="K9" s="46">
        <v>9016</v>
      </c>
      <c r="L9" s="46">
        <f>N9+O9</f>
        <v>17485</v>
      </c>
      <c r="M9" s="55">
        <f>ROUND(L9/L$6*100,1)</f>
        <v>4.5999999999999996</v>
      </c>
      <c r="N9" s="46">
        <v>8926</v>
      </c>
      <c r="O9" s="46">
        <v>8559</v>
      </c>
      <c r="P9" s="46">
        <f>R9+S9</f>
        <v>16502</v>
      </c>
      <c r="Q9" s="55">
        <f>ROUND(P9/P$6*100,1)</f>
        <v>4.4000000000000004</v>
      </c>
      <c r="R9" s="46">
        <v>8485</v>
      </c>
      <c r="S9" s="46">
        <v>8017</v>
      </c>
      <c r="T9" s="247">
        <f>V9+W9</f>
        <v>14225</v>
      </c>
      <c r="U9" s="248">
        <f>ROUND(T9/T$6*100,1)</f>
        <v>3.8</v>
      </c>
      <c r="V9" s="247">
        <v>7216</v>
      </c>
      <c r="W9" s="247">
        <v>7009</v>
      </c>
    </row>
    <row r="10" spans="1:23" ht="22.75" customHeight="1" x14ac:dyDescent="0.2">
      <c r="B10" s="56" t="s">
        <v>223</v>
      </c>
      <c r="D10" s="45">
        <f>F10+G10</f>
        <v>19160</v>
      </c>
      <c r="E10" s="55">
        <f>ROUND(D10/D$6*100,1)</f>
        <v>5.3</v>
      </c>
      <c r="F10" s="46">
        <v>9839</v>
      </c>
      <c r="G10" s="46">
        <v>9321</v>
      </c>
      <c r="H10" s="46">
        <f>J10+K10</f>
        <v>19892</v>
      </c>
      <c r="I10" s="55">
        <f>ROUND(H10/H$6*100,1)</f>
        <v>5.3</v>
      </c>
      <c r="J10" s="46">
        <v>10205</v>
      </c>
      <c r="K10" s="46">
        <v>9687</v>
      </c>
      <c r="L10" s="46">
        <f>N10+O10</f>
        <v>18497</v>
      </c>
      <c r="M10" s="55">
        <f>ROUND(L10/L$6*100,1)</f>
        <v>4.9000000000000004</v>
      </c>
      <c r="N10" s="46">
        <v>9454</v>
      </c>
      <c r="O10" s="46">
        <v>9043</v>
      </c>
      <c r="P10" s="46">
        <f>R10+S10</f>
        <v>17494</v>
      </c>
      <c r="Q10" s="55">
        <f>ROUND(P10/P$6*100,1)</f>
        <v>4.7</v>
      </c>
      <c r="R10" s="46">
        <v>8946</v>
      </c>
      <c r="S10" s="46">
        <v>8548</v>
      </c>
      <c r="T10" s="247">
        <f>V10+W10</f>
        <v>16681</v>
      </c>
      <c r="U10" s="248">
        <f>ROUND(T10/T$6*100,1)</f>
        <v>4.5</v>
      </c>
      <c r="V10" s="247">
        <v>8535</v>
      </c>
      <c r="W10" s="247">
        <v>8146</v>
      </c>
    </row>
    <row r="11" spans="1:23" ht="22.75" customHeight="1" x14ac:dyDescent="0.2">
      <c r="B11" s="57" t="s">
        <v>1116</v>
      </c>
      <c r="D11" s="45">
        <f>F11+G11</f>
        <v>20178</v>
      </c>
      <c r="E11" s="55">
        <f>ROUND(D11/D$6*100,1)</f>
        <v>5.5</v>
      </c>
      <c r="F11" s="46">
        <v>10394</v>
      </c>
      <c r="G11" s="46">
        <v>9784</v>
      </c>
      <c r="H11" s="46">
        <f>J11+K11</f>
        <v>19031</v>
      </c>
      <c r="I11" s="55">
        <f>ROUND(H11/H$6*100,1)</f>
        <v>5.0999999999999996</v>
      </c>
      <c r="J11" s="46">
        <v>9773</v>
      </c>
      <c r="K11" s="46">
        <v>9258</v>
      </c>
      <c r="L11" s="46">
        <f>N11+O11</f>
        <v>19727</v>
      </c>
      <c r="M11" s="55">
        <f>ROUND(L11/L$6*100,1)</f>
        <v>5.2</v>
      </c>
      <c r="N11" s="46">
        <v>10128</v>
      </c>
      <c r="O11" s="46">
        <v>9599</v>
      </c>
      <c r="P11" s="46">
        <f>R11+S11</f>
        <v>18528</v>
      </c>
      <c r="Q11" s="55">
        <f>ROUND(P11/P$6*100,1)</f>
        <v>4.9000000000000004</v>
      </c>
      <c r="R11" s="46">
        <v>9470</v>
      </c>
      <c r="S11" s="46">
        <v>9058</v>
      </c>
      <c r="T11" s="247">
        <f>V11+W11</f>
        <v>17652</v>
      </c>
      <c r="U11" s="248">
        <f>ROUND(T11/T$6*100,1)</f>
        <v>4.7</v>
      </c>
      <c r="V11" s="247">
        <v>9046</v>
      </c>
      <c r="W11" s="247">
        <v>8606</v>
      </c>
    </row>
    <row r="12" spans="1:23" ht="22.75" customHeight="1" x14ac:dyDescent="0.2">
      <c r="D12" s="45"/>
      <c r="E12" s="55"/>
      <c r="F12" s="46"/>
      <c r="G12" s="46"/>
      <c r="H12" s="46"/>
      <c r="I12" s="55"/>
      <c r="J12" s="46"/>
      <c r="K12" s="46"/>
      <c r="L12" s="46"/>
      <c r="M12" s="55"/>
      <c r="N12" s="46"/>
      <c r="O12" s="46"/>
      <c r="P12" s="46"/>
      <c r="Q12" s="55"/>
      <c r="R12" s="46"/>
      <c r="S12" s="46"/>
      <c r="T12" s="247"/>
      <c r="U12" s="248"/>
      <c r="V12" s="247"/>
      <c r="W12" s="247"/>
    </row>
    <row r="13" spans="1:23" ht="22.75" customHeight="1" x14ac:dyDescent="0.2">
      <c r="B13" s="42" t="s">
        <v>224</v>
      </c>
      <c r="D13" s="45">
        <f>SUM(D14:D23)</f>
        <v>249901</v>
      </c>
      <c r="E13" s="55">
        <f t="shared" ref="E13:E23" si="0">ROUND(D13/D$6*100,1)</f>
        <v>68.5</v>
      </c>
      <c r="F13" s="46">
        <f>SUM(F14:F23)</f>
        <v>127294</v>
      </c>
      <c r="G13" s="46">
        <f>SUM(G14:G23)</f>
        <v>122607</v>
      </c>
      <c r="H13" s="46">
        <f>SUM(H14:H23)</f>
        <v>248770</v>
      </c>
      <c r="I13" s="55">
        <f t="shared" ref="I13:I23" si="1">ROUND(H13/H$6*100,1)</f>
        <v>66.8</v>
      </c>
      <c r="J13" s="46">
        <f>SUM(J14:J23)</f>
        <v>127664</v>
      </c>
      <c r="K13" s="46">
        <f>SUM(K14:K23)</f>
        <v>121106</v>
      </c>
      <c r="L13" s="46">
        <f>SUM(L14:L23)</f>
        <v>241743</v>
      </c>
      <c r="M13" s="55">
        <f t="shared" ref="M13:M23" si="2">ROUND(L13/L$6*100,1)</f>
        <v>64.2</v>
      </c>
      <c r="N13" s="46">
        <f>SUM(N14:N23)</f>
        <v>124232</v>
      </c>
      <c r="O13" s="46">
        <f>SUM(O14:O23)</f>
        <v>117511</v>
      </c>
      <c r="P13" s="46">
        <f>SUM(P14:P23)</f>
        <v>230340</v>
      </c>
      <c r="Q13" s="55">
        <f t="shared" ref="Q13:Q23" si="3">ROUND(P13/P$6*100,1)</f>
        <v>61.5</v>
      </c>
      <c r="R13" s="46">
        <f>SUM(R14:R23)</f>
        <v>119403</v>
      </c>
      <c r="S13" s="46">
        <f>SUM(S14:S23)</f>
        <v>110937</v>
      </c>
      <c r="T13" s="247">
        <f>SUM(T14:T23)</f>
        <v>221467</v>
      </c>
      <c r="U13" s="248">
        <f t="shared" ref="U13:U21" si="4">ROUND(T13/T$6*100,1)</f>
        <v>59.5</v>
      </c>
      <c r="V13" s="247">
        <f>SUM(V14:V23)</f>
        <v>115065</v>
      </c>
      <c r="W13" s="247">
        <f>SUM(W14:W23)</f>
        <v>106402</v>
      </c>
    </row>
    <row r="14" spans="1:23" ht="22.75" customHeight="1" x14ac:dyDescent="0.2">
      <c r="B14" s="57" t="s">
        <v>225</v>
      </c>
      <c r="D14" s="45">
        <f t="shared" ref="D14:D23" si="5">F14+G14</f>
        <v>22034</v>
      </c>
      <c r="E14" s="55">
        <f t="shared" si="0"/>
        <v>6</v>
      </c>
      <c r="F14" s="46">
        <v>11261</v>
      </c>
      <c r="G14" s="46">
        <v>10773</v>
      </c>
      <c r="H14" s="46">
        <f t="shared" ref="H14:H23" si="6">J14+K14</f>
        <v>19703</v>
      </c>
      <c r="I14" s="55">
        <f t="shared" si="1"/>
        <v>5.3</v>
      </c>
      <c r="J14" s="46">
        <v>10018</v>
      </c>
      <c r="K14" s="46">
        <v>9685</v>
      </c>
      <c r="L14" s="46">
        <f t="shared" ref="L14:L23" si="7">N14+O14</f>
        <v>18575</v>
      </c>
      <c r="M14" s="55">
        <f t="shared" si="2"/>
        <v>4.9000000000000004</v>
      </c>
      <c r="N14" s="46">
        <v>9452</v>
      </c>
      <c r="O14" s="46">
        <v>9123</v>
      </c>
      <c r="P14" s="46">
        <f t="shared" ref="P14:P23" si="8">R14+S14</f>
        <v>19359</v>
      </c>
      <c r="Q14" s="55">
        <f t="shared" si="3"/>
        <v>5.2</v>
      </c>
      <c r="R14" s="46">
        <v>9882</v>
      </c>
      <c r="S14" s="46">
        <v>9477</v>
      </c>
      <c r="T14" s="247">
        <f t="shared" ref="T14:T23" si="9">V14+W14</f>
        <v>17926</v>
      </c>
      <c r="U14" s="248">
        <f t="shared" si="4"/>
        <v>4.8</v>
      </c>
      <c r="V14" s="247">
        <v>9137</v>
      </c>
      <c r="W14" s="247">
        <v>8789</v>
      </c>
    </row>
    <row r="15" spans="1:23" ht="22.75" customHeight="1" x14ac:dyDescent="0.2">
      <c r="B15" s="57" t="s">
        <v>226</v>
      </c>
      <c r="D15" s="45">
        <f t="shared" si="5"/>
        <v>24609</v>
      </c>
      <c r="E15" s="55">
        <f t="shared" si="0"/>
        <v>6.7</v>
      </c>
      <c r="F15" s="46">
        <v>12687</v>
      </c>
      <c r="G15" s="46">
        <v>11922</v>
      </c>
      <c r="H15" s="46">
        <f t="shared" si="6"/>
        <v>21961</v>
      </c>
      <c r="I15" s="55">
        <f t="shared" si="1"/>
        <v>5.9</v>
      </c>
      <c r="J15" s="46">
        <v>11705</v>
      </c>
      <c r="K15" s="46">
        <v>10256</v>
      </c>
      <c r="L15" s="46">
        <f t="shared" si="7"/>
        <v>19763</v>
      </c>
      <c r="M15" s="55">
        <f t="shared" si="2"/>
        <v>5.2</v>
      </c>
      <c r="N15" s="46">
        <v>10651</v>
      </c>
      <c r="O15" s="46">
        <v>9112</v>
      </c>
      <c r="P15" s="46">
        <f t="shared" si="8"/>
        <v>18627</v>
      </c>
      <c r="Q15" s="55">
        <f t="shared" si="3"/>
        <v>5</v>
      </c>
      <c r="R15" s="46">
        <v>10122</v>
      </c>
      <c r="S15" s="46">
        <v>8505</v>
      </c>
      <c r="T15" s="247">
        <f t="shared" si="9"/>
        <v>18834</v>
      </c>
      <c r="U15" s="248">
        <f t="shared" si="4"/>
        <v>5.0999999999999996</v>
      </c>
      <c r="V15" s="247">
        <v>10138</v>
      </c>
      <c r="W15" s="247">
        <v>8696</v>
      </c>
    </row>
    <row r="16" spans="1:23" ht="22.75" customHeight="1" x14ac:dyDescent="0.2">
      <c r="B16" s="57" t="s">
        <v>227</v>
      </c>
      <c r="D16" s="45">
        <f t="shared" si="5"/>
        <v>29842</v>
      </c>
      <c r="E16" s="55">
        <f t="shared" si="0"/>
        <v>8.1999999999999993</v>
      </c>
      <c r="F16" s="46">
        <v>15492</v>
      </c>
      <c r="G16" s="46">
        <v>14350</v>
      </c>
      <c r="H16" s="46">
        <f t="shared" si="6"/>
        <v>24956</v>
      </c>
      <c r="I16" s="55">
        <f t="shared" si="1"/>
        <v>6.7</v>
      </c>
      <c r="J16" s="46">
        <v>12845</v>
      </c>
      <c r="K16" s="46">
        <v>12111</v>
      </c>
      <c r="L16" s="46">
        <f t="shared" si="7"/>
        <v>22259</v>
      </c>
      <c r="M16" s="55">
        <f t="shared" si="2"/>
        <v>5.9</v>
      </c>
      <c r="N16" s="46">
        <v>11581</v>
      </c>
      <c r="O16" s="46">
        <v>10678</v>
      </c>
      <c r="P16" s="46">
        <f t="shared" si="8"/>
        <v>19845</v>
      </c>
      <c r="Q16" s="55">
        <f t="shared" si="3"/>
        <v>5.3</v>
      </c>
      <c r="R16" s="46">
        <v>10561</v>
      </c>
      <c r="S16" s="46">
        <v>9284</v>
      </c>
      <c r="T16" s="247">
        <f t="shared" si="9"/>
        <v>18118</v>
      </c>
      <c r="U16" s="248">
        <f t="shared" si="4"/>
        <v>4.9000000000000004</v>
      </c>
      <c r="V16" s="247">
        <v>9650</v>
      </c>
      <c r="W16" s="247">
        <v>8468</v>
      </c>
    </row>
    <row r="17" spans="2:23" ht="22.75" customHeight="1" x14ac:dyDescent="0.2">
      <c r="B17" s="57" t="s">
        <v>282</v>
      </c>
      <c r="D17" s="45">
        <f t="shared" si="5"/>
        <v>26011</v>
      </c>
      <c r="E17" s="55">
        <f t="shared" si="0"/>
        <v>7.1</v>
      </c>
      <c r="F17" s="46">
        <v>13419</v>
      </c>
      <c r="G17" s="46">
        <v>12592</v>
      </c>
      <c r="H17" s="46">
        <f t="shared" si="6"/>
        <v>30312</v>
      </c>
      <c r="I17" s="55">
        <f t="shared" si="1"/>
        <v>8.1</v>
      </c>
      <c r="J17" s="46">
        <v>15824</v>
      </c>
      <c r="K17" s="46">
        <v>14488</v>
      </c>
      <c r="L17" s="46">
        <f t="shared" si="7"/>
        <v>25359</v>
      </c>
      <c r="M17" s="55">
        <f t="shared" si="2"/>
        <v>6.7</v>
      </c>
      <c r="N17" s="46">
        <v>13129</v>
      </c>
      <c r="O17" s="46">
        <v>12230</v>
      </c>
      <c r="P17" s="46">
        <f t="shared" si="8"/>
        <v>22631</v>
      </c>
      <c r="Q17" s="55">
        <f t="shared" si="3"/>
        <v>6</v>
      </c>
      <c r="R17" s="46">
        <v>11905</v>
      </c>
      <c r="S17" s="46">
        <v>10726</v>
      </c>
      <c r="T17" s="247">
        <f t="shared" si="9"/>
        <v>19546</v>
      </c>
      <c r="U17" s="248">
        <f t="shared" si="4"/>
        <v>5.3</v>
      </c>
      <c r="V17" s="247">
        <v>10320</v>
      </c>
      <c r="W17" s="247">
        <v>9226</v>
      </c>
    </row>
    <row r="18" spans="2:23" ht="22.75" customHeight="1" x14ac:dyDescent="0.2">
      <c r="B18" s="57" t="s">
        <v>283</v>
      </c>
      <c r="D18" s="45">
        <f t="shared" si="5"/>
        <v>24452</v>
      </c>
      <c r="E18" s="55">
        <f t="shared" si="0"/>
        <v>6.7</v>
      </c>
      <c r="F18" s="46">
        <v>12431</v>
      </c>
      <c r="G18" s="46">
        <v>12021</v>
      </c>
      <c r="H18" s="46">
        <f t="shared" si="6"/>
        <v>26288</v>
      </c>
      <c r="I18" s="55">
        <f t="shared" si="1"/>
        <v>7.1</v>
      </c>
      <c r="J18" s="46">
        <v>13685</v>
      </c>
      <c r="K18" s="46">
        <v>12603</v>
      </c>
      <c r="L18" s="46">
        <f t="shared" si="7"/>
        <v>30418</v>
      </c>
      <c r="M18" s="55">
        <f t="shared" si="2"/>
        <v>8.1</v>
      </c>
      <c r="N18" s="46">
        <v>15914</v>
      </c>
      <c r="O18" s="46">
        <v>14504</v>
      </c>
      <c r="P18" s="46">
        <f t="shared" si="8"/>
        <v>25394</v>
      </c>
      <c r="Q18" s="55">
        <f t="shared" si="3"/>
        <v>6.8</v>
      </c>
      <c r="R18" s="46">
        <v>13228</v>
      </c>
      <c r="S18" s="46">
        <v>12166</v>
      </c>
      <c r="T18" s="247">
        <f t="shared" si="9"/>
        <v>22467</v>
      </c>
      <c r="U18" s="248">
        <f t="shared" si="4"/>
        <v>6</v>
      </c>
      <c r="V18" s="247">
        <v>11768</v>
      </c>
      <c r="W18" s="247">
        <v>10699</v>
      </c>
    </row>
    <row r="19" spans="2:23" ht="22.75" customHeight="1" x14ac:dyDescent="0.2">
      <c r="B19" s="57" t="s">
        <v>284</v>
      </c>
      <c r="D19" s="45">
        <f t="shared" si="5"/>
        <v>22944</v>
      </c>
      <c r="E19" s="55">
        <f t="shared" si="0"/>
        <v>6.3</v>
      </c>
      <c r="F19" s="46">
        <v>11702</v>
      </c>
      <c r="G19" s="46">
        <v>11242</v>
      </c>
      <c r="H19" s="46">
        <f t="shared" si="6"/>
        <v>24510</v>
      </c>
      <c r="I19" s="55">
        <f t="shared" si="1"/>
        <v>6.6</v>
      </c>
      <c r="J19" s="46">
        <v>12532</v>
      </c>
      <c r="K19" s="46">
        <v>11978</v>
      </c>
      <c r="L19" s="46">
        <f t="shared" si="7"/>
        <v>26099</v>
      </c>
      <c r="M19" s="55">
        <f t="shared" si="2"/>
        <v>6.9</v>
      </c>
      <c r="N19" s="46">
        <v>13485</v>
      </c>
      <c r="O19" s="46">
        <v>12614</v>
      </c>
      <c r="P19" s="46">
        <f t="shared" si="8"/>
        <v>30116</v>
      </c>
      <c r="Q19" s="55">
        <f t="shared" si="3"/>
        <v>8</v>
      </c>
      <c r="R19" s="46">
        <v>15766</v>
      </c>
      <c r="S19" s="46">
        <v>14350</v>
      </c>
      <c r="T19" s="247">
        <f t="shared" si="9"/>
        <v>25115</v>
      </c>
      <c r="U19" s="248">
        <f t="shared" si="4"/>
        <v>6.8</v>
      </c>
      <c r="V19" s="247">
        <v>12972</v>
      </c>
      <c r="W19" s="247">
        <v>12143</v>
      </c>
    </row>
    <row r="20" spans="2:23" ht="22.75" customHeight="1" x14ac:dyDescent="0.2">
      <c r="B20" s="57" t="s">
        <v>285</v>
      </c>
      <c r="D20" s="45">
        <f t="shared" si="5"/>
        <v>24783</v>
      </c>
      <c r="E20" s="55">
        <f t="shared" si="0"/>
        <v>6.8</v>
      </c>
      <c r="F20" s="46">
        <v>12478</v>
      </c>
      <c r="G20" s="46">
        <v>12305</v>
      </c>
      <c r="H20" s="46">
        <f t="shared" si="6"/>
        <v>22835</v>
      </c>
      <c r="I20" s="55">
        <f t="shared" si="1"/>
        <v>6.1</v>
      </c>
      <c r="J20" s="46">
        <v>11716</v>
      </c>
      <c r="K20" s="46">
        <v>11119</v>
      </c>
      <c r="L20" s="46">
        <f t="shared" si="7"/>
        <v>24093</v>
      </c>
      <c r="M20" s="55">
        <f t="shared" si="2"/>
        <v>6.4</v>
      </c>
      <c r="N20" s="46">
        <v>12239</v>
      </c>
      <c r="O20" s="46">
        <v>11854</v>
      </c>
      <c r="P20" s="46">
        <f t="shared" si="8"/>
        <v>25644</v>
      </c>
      <c r="Q20" s="55">
        <f t="shared" si="3"/>
        <v>6.8</v>
      </c>
      <c r="R20" s="46">
        <v>13297</v>
      </c>
      <c r="S20" s="46">
        <v>12347</v>
      </c>
      <c r="T20" s="247">
        <f t="shared" si="9"/>
        <v>29825</v>
      </c>
      <c r="U20" s="248">
        <f t="shared" si="4"/>
        <v>8</v>
      </c>
      <c r="V20" s="247">
        <v>15616</v>
      </c>
      <c r="W20" s="247">
        <v>14209</v>
      </c>
    </row>
    <row r="21" spans="2:23" ht="22.75" customHeight="1" x14ac:dyDescent="0.2">
      <c r="B21" s="57" t="s">
        <v>286</v>
      </c>
      <c r="D21" s="45">
        <f t="shared" si="5"/>
        <v>30201</v>
      </c>
      <c r="E21" s="55">
        <f t="shared" si="0"/>
        <v>8.3000000000000007</v>
      </c>
      <c r="F21" s="46">
        <v>15343</v>
      </c>
      <c r="G21" s="46">
        <v>14858</v>
      </c>
      <c r="H21" s="46">
        <f t="shared" si="6"/>
        <v>24614</v>
      </c>
      <c r="I21" s="55">
        <f t="shared" si="1"/>
        <v>6.6</v>
      </c>
      <c r="J21" s="46">
        <v>12413</v>
      </c>
      <c r="K21" s="46">
        <v>12201</v>
      </c>
      <c r="L21" s="46">
        <f t="shared" si="7"/>
        <v>22442</v>
      </c>
      <c r="M21" s="55">
        <f t="shared" si="2"/>
        <v>6</v>
      </c>
      <c r="N21" s="46">
        <v>11391</v>
      </c>
      <c r="O21" s="46">
        <v>11051</v>
      </c>
      <c r="P21" s="46">
        <f t="shared" si="8"/>
        <v>23687</v>
      </c>
      <c r="Q21" s="55">
        <f t="shared" si="3"/>
        <v>6.3</v>
      </c>
      <c r="R21" s="46">
        <v>12028</v>
      </c>
      <c r="S21" s="46">
        <v>11659</v>
      </c>
      <c r="T21" s="247">
        <f t="shared" si="9"/>
        <v>25375</v>
      </c>
      <c r="U21" s="248">
        <f t="shared" si="4"/>
        <v>6.8</v>
      </c>
      <c r="V21" s="247">
        <v>13122</v>
      </c>
      <c r="W21" s="247">
        <v>12253</v>
      </c>
    </row>
    <row r="22" spans="2:23" ht="22.75" customHeight="1" x14ac:dyDescent="0.2">
      <c r="B22" s="57" t="s">
        <v>287</v>
      </c>
      <c r="D22" s="45">
        <f t="shared" si="5"/>
        <v>24606</v>
      </c>
      <c r="E22" s="55">
        <f t="shared" si="0"/>
        <v>6.7</v>
      </c>
      <c r="F22" s="46">
        <v>12315</v>
      </c>
      <c r="G22" s="46">
        <v>12291</v>
      </c>
      <c r="H22" s="46">
        <f t="shared" si="6"/>
        <v>29686</v>
      </c>
      <c r="I22" s="55">
        <f t="shared" si="1"/>
        <v>8</v>
      </c>
      <c r="J22" s="46">
        <v>15054</v>
      </c>
      <c r="K22" s="46">
        <v>14632</v>
      </c>
      <c r="L22" s="46">
        <f t="shared" si="7"/>
        <v>23916</v>
      </c>
      <c r="M22" s="55">
        <f t="shared" si="2"/>
        <v>6.3</v>
      </c>
      <c r="N22" s="46">
        <v>11989</v>
      </c>
      <c r="O22" s="46">
        <v>11927</v>
      </c>
      <c r="P22" s="46">
        <f t="shared" si="8"/>
        <v>21880</v>
      </c>
      <c r="Q22" s="55">
        <f t="shared" si="3"/>
        <v>5.8</v>
      </c>
      <c r="R22" s="46">
        <v>11120</v>
      </c>
      <c r="S22" s="46">
        <v>10760</v>
      </c>
      <c r="T22" s="247">
        <f t="shared" si="9"/>
        <v>23193</v>
      </c>
      <c r="U22" s="248">
        <f t="shared" ref="U22:U35" si="10">ROUND(T22/T$6*100,1)</f>
        <v>6.2</v>
      </c>
      <c r="V22" s="247">
        <v>11765</v>
      </c>
      <c r="W22" s="247">
        <v>11428</v>
      </c>
    </row>
    <row r="23" spans="2:23" ht="22.75" customHeight="1" x14ac:dyDescent="0.2">
      <c r="B23" s="57" t="s">
        <v>288</v>
      </c>
      <c r="D23" s="45">
        <f t="shared" si="5"/>
        <v>20419</v>
      </c>
      <c r="E23" s="55">
        <f t="shared" si="0"/>
        <v>5.6</v>
      </c>
      <c r="F23" s="46">
        <v>10166</v>
      </c>
      <c r="G23" s="46">
        <v>10253</v>
      </c>
      <c r="H23" s="46">
        <f t="shared" si="6"/>
        <v>23905</v>
      </c>
      <c r="I23" s="55">
        <f t="shared" si="1"/>
        <v>6.4</v>
      </c>
      <c r="J23" s="46">
        <v>11872</v>
      </c>
      <c r="K23" s="46">
        <v>12033</v>
      </c>
      <c r="L23" s="46">
        <f t="shared" si="7"/>
        <v>28819</v>
      </c>
      <c r="M23" s="55">
        <f t="shared" si="2"/>
        <v>7.7</v>
      </c>
      <c r="N23" s="46">
        <v>14401</v>
      </c>
      <c r="O23" s="46">
        <v>14418</v>
      </c>
      <c r="P23" s="46">
        <f t="shared" si="8"/>
        <v>23157</v>
      </c>
      <c r="Q23" s="55">
        <f t="shared" si="3"/>
        <v>6.2</v>
      </c>
      <c r="R23" s="46">
        <v>11494</v>
      </c>
      <c r="S23" s="46">
        <v>11663</v>
      </c>
      <c r="T23" s="247">
        <f t="shared" si="9"/>
        <v>21068</v>
      </c>
      <c r="U23" s="248">
        <f t="shared" si="10"/>
        <v>5.7</v>
      </c>
      <c r="V23" s="247">
        <v>10577</v>
      </c>
      <c r="W23" s="247">
        <v>10491</v>
      </c>
    </row>
    <row r="24" spans="2:23" ht="22.75" customHeight="1" x14ac:dyDescent="0.2">
      <c r="D24" s="45"/>
      <c r="E24" s="55"/>
      <c r="F24" s="46"/>
      <c r="G24" s="46"/>
      <c r="H24" s="46"/>
      <c r="I24" s="55"/>
      <c r="J24" s="46"/>
      <c r="K24" s="46"/>
      <c r="L24" s="46"/>
      <c r="M24" s="55"/>
      <c r="N24" s="46"/>
      <c r="O24" s="46"/>
      <c r="P24" s="46"/>
      <c r="Q24" s="55"/>
      <c r="R24" s="46"/>
      <c r="S24" s="46"/>
      <c r="T24" s="247"/>
      <c r="U24" s="248"/>
      <c r="V24" s="247"/>
      <c r="W24" s="247"/>
    </row>
    <row r="25" spans="2:23" ht="22.75" customHeight="1" x14ac:dyDescent="0.2">
      <c r="B25" s="42" t="s">
        <v>289</v>
      </c>
      <c r="D25" s="45">
        <f>SUM(D26:D33)</f>
        <v>55161</v>
      </c>
      <c r="E25" s="55">
        <f t="shared" ref="E25:E33" si="11">ROUND(D25/D$6*100,1)</f>
        <v>15.1</v>
      </c>
      <c r="F25" s="46">
        <f>SUM(F26:F33)</f>
        <v>23197</v>
      </c>
      <c r="G25" s="46">
        <f>SUM(G26:G33)</f>
        <v>31964</v>
      </c>
      <c r="H25" s="46">
        <f>SUM(H26:H33)</f>
        <v>65305</v>
      </c>
      <c r="I25" s="55">
        <f t="shared" ref="I25:I33" si="12">ROUND(H25/H$6*100,1)</f>
        <v>17.5</v>
      </c>
      <c r="J25" s="46">
        <f>SUM(J26:J33)</f>
        <v>28264</v>
      </c>
      <c r="K25" s="46">
        <f>SUM(K26:K33)</f>
        <v>37041</v>
      </c>
      <c r="L25" s="46">
        <f>SUM(L26:L33)</f>
        <v>75780</v>
      </c>
      <c r="M25" s="55">
        <f t="shared" ref="M25:M33" si="13">ROUND(L25/L$6*100,1)</f>
        <v>20.100000000000001</v>
      </c>
      <c r="N25" s="46">
        <f>SUM(N26:N33)</f>
        <v>33282</v>
      </c>
      <c r="O25" s="46">
        <f>SUM(O26:O33)</f>
        <v>42498</v>
      </c>
      <c r="P25" s="46">
        <f>SUM(P26:P33)</f>
        <v>89758</v>
      </c>
      <c r="Q25" s="55">
        <f t="shared" ref="Q25:Q33" si="14">ROUND(P25/P$6*100,1)</f>
        <v>24</v>
      </c>
      <c r="R25" s="46">
        <f>SUM(R26:R33)</f>
        <v>40046</v>
      </c>
      <c r="S25" s="46">
        <f>SUM(S26:S33)</f>
        <v>49712</v>
      </c>
      <c r="T25" s="247">
        <f>SUM(T26:T33)</f>
        <v>95757</v>
      </c>
      <c r="U25" s="248">
        <f t="shared" si="10"/>
        <v>25.7</v>
      </c>
      <c r="V25" s="247">
        <f>SUM(V26:V33)</f>
        <v>42579</v>
      </c>
      <c r="W25" s="247">
        <f>SUM(W26:W33)</f>
        <v>53178</v>
      </c>
    </row>
    <row r="26" spans="2:23" ht="22.75" customHeight="1" x14ac:dyDescent="0.2">
      <c r="B26" s="57" t="s">
        <v>290</v>
      </c>
      <c r="D26" s="45">
        <f t="shared" ref="D26:D33" si="15">F26+G26</f>
        <v>17930</v>
      </c>
      <c r="E26" s="55">
        <f t="shared" si="11"/>
        <v>4.9000000000000004</v>
      </c>
      <c r="F26" s="46">
        <v>8578</v>
      </c>
      <c r="G26" s="46">
        <v>9352</v>
      </c>
      <c r="H26" s="46">
        <f t="shared" ref="H26:H33" si="16">J26+K26</f>
        <v>19633</v>
      </c>
      <c r="I26" s="55">
        <f t="shared" si="12"/>
        <v>5.3</v>
      </c>
      <c r="J26" s="46">
        <v>9630</v>
      </c>
      <c r="K26" s="46">
        <v>10003</v>
      </c>
      <c r="L26" s="46">
        <f t="shared" ref="L26:L33" si="17">N26+O26</f>
        <v>22783</v>
      </c>
      <c r="M26" s="55">
        <f t="shared" si="13"/>
        <v>6</v>
      </c>
      <c r="N26" s="46">
        <v>11073</v>
      </c>
      <c r="O26" s="46">
        <v>11710</v>
      </c>
      <c r="P26" s="46">
        <f t="shared" ref="P26:P33" si="18">R26+S26</f>
        <v>27504</v>
      </c>
      <c r="Q26" s="55">
        <f t="shared" si="14"/>
        <v>7.3</v>
      </c>
      <c r="R26" s="46">
        <v>13550</v>
      </c>
      <c r="S26" s="46">
        <v>13954</v>
      </c>
      <c r="T26" s="247">
        <f t="shared" ref="T26:T33" si="19">V26+W26</f>
        <v>22006</v>
      </c>
      <c r="U26" s="248">
        <f t="shared" si="10"/>
        <v>5.9</v>
      </c>
      <c r="V26" s="247">
        <v>10668</v>
      </c>
      <c r="W26" s="247">
        <v>11338</v>
      </c>
    </row>
    <row r="27" spans="2:23" ht="22.75" customHeight="1" x14ac:dyDescent="0.2">
      <c r="B27" s="57" t="s">
        <v>291</v>
      </c>
      <c r="D27" s="45">
        <f t="shared" si="15"/>
        <v>14657</v>
      </c>
      <c r="E27" s="55">
        <f t="shared" si="11"/>
        <v>4</v>
      </c>
      <c r="F27" s="46">
        <v>6761</v>
      </c>
      <c r="G27" s="46">
        <v>7896</v>
      </c>
      <c r="H27" s="46">
        <f t="shared" si="16"/>
        <v>16855</v>
      </c>
      <c r="I27" s="55">
        <f t="shared" si="12"/>
        <v>4.5</v>
      </c>
      <c r="J27" s="46">
        <v>7882</v>
      </c>
      <c r="K27" s="46">
        <v>8973</v>
      </c>
      <c r="L27" s="46">
        <f t="shared" si="17"/>
        <v>18301</v>
      </c>
      <c r="M27" s="55">
        <f t="shared" si="13"/>
        <v>4.9000000000000004</v>
      </c>
      <c r="N27" s="46">
        <v>8708</v>
      </c>
      <c r="O27" s="46">
        <v>9593</v>
      </c>
      <c r="P27" s="46">
        <f t="shared" si="18"/>
        <v>21360</v>
      </c>
      <c r="Q27" s="55">
        <f t="shared" si="14"/>
        <v>5.7</v>
      </c>
      <c r="R27" s="46">
        <v>10105</v>
      </c>
      <c r="S27" s="46">
        <v>11255</v>
      </c>
      <c r="T27" s="247">
        <f t="shared" si="19"/>
        <v>25771</v>
      </c>
      <c r="U27" s="248">
        <f t="shared" si="10"/>
        <v>6.9</v>
      </c>
      <c r="V27" s="247">
        <v>12361</v>
      </c>
      <c r="W27" s="247">
        <v>13410</v>
      </c>
    </row>
    <row r="28" spans="2:23" ht="22.75" customHeight="1" x14ac:dyDescent="0.2">
      <c r="B28" s="57" t="s">
        <v>292</v>
      </c>
      <c r="D28" s="45">
        <f t="shared" si="15"/>
        <v>10124</v>
      </c>
      <c r="E28" s="55">
        <f t="shared" si="11"/>
        <v>2.8</v>
      </c>
      <c r="F28" s="46">
        <v>3848</v>
      </c>
      <c r="G28" s="46">
        <v>6276</v>
      </c>
      <c r="H28" s="46">
        <f t="shared" si="16"/>
        <v>13042</v>
      </c>
      <c r="I28" s="55">
        <f t="shared" si="12"/>
        <v>3.5</v>
      </c>
      <c r="J28" s="46">
        <v>5731</v>
      </c>
      <c r="K28" s="46">
        <v>7311</v>
      </c>
      <c r="L28" s="46">
        <f t="shared" si="17"/>
        <v>14914</v>
      </c>
      <c r="M28" s="55">
        <f t="shared" si="13"/>
        <v>4</v>
      </c>
      <c r="N28" s="46">
        <v>6657</v>
      </c>
      <c r="O28" s="46">
        <v>8257</v>
      </c>
      <c r="P28" s="46">
        <f t="shared" si="18"/>
        <v>16554</v>
      </c>
      <c r="Q28" s="55">
        <f t="shared" si="14"/>
        <v>4.4000000000000004</v>
      </c>
      <c r="R28" s="46">
        <v>7613</v>
      </c>
      <c r="S28" s="46">
        <v>8941</v>
      </c>
      <c r="T28" s="247">
        <f t="shared" si="19"/>
        <v>19283</v>
      </c>
      <c r="U28" s="248">
        <f t="shared" si="10"/>
        <v>5.2</v>
      </c>
      <c r="V28" s="247">
        <v>8707</v>
      </c>
      <c r="W28" s="247">
        <v>10576</v>
      </c>
    </row>
    <row r="29" spans="2:23" ht="22.75" customHeight="1" x14ac:dyDescent="0.2">
      <c r="B29" s="57" t="s">
        <v>293</v>
      </c>
      <c r="D29" s="45">
        <f t="shared" si="15"/>
        <v>6544</v>
      </c>
      <c r="E29" s="55">
        <f t="shared" si="11"/>
        <v>1.8</v>
      </c>
      <c r="F29" s="46">
        <v>2278</v>
      </c>
      <c r="G29" s="46">
        <v>4266</v>
      </c>
      <c r="H29" s="46">
        <f t="shared" si="16"/>
        <v>8341</v>
      </c>
      <c r="I29" s="55">
        <f t="shared" si="12"/>
        <v>2.2000000000000002</v>
      </c>
      <c r="J29" s="46">
        <v>2940</v>
      </c>
      <c r="K29" s="46">
        <v>5401</v>
      </c>
      <c r="L29" s="46">
        <f t="shared" si="17"/>
        <v>10688</v>
      </c>
      <c r="M29" s="55">
        <f t="shared" si="13"/>
        <v>2.8</v>
      </c>
      <c r="N29" s="46">
        <v>4298</v>
      </c>
      <c r="O29" s="46">
        <v>6390</v>
      </c>
      <c r="P29" s="46">
        <f t="shared" si="18"/>
        <v>12456</v>
      </c>
      <c r="Q29" s="55">
        <f t="shared" si="14"/>
        <v>3.3</v>
      </c>
      <c r="R29" s="46">
        <v>5101</v>
      </c>
      <c r="S29" s="46">
        <v>7355</v>
      </c>
      <c r="T29" s="247">
        <f t="shared" si="19"/>
        <v>14000</v>
      </c>
      <c r="U29" s="248">
        <f t="shared" si="10"/>
        <v>3.8</v>
      </c>
      <c r="V29" s="247">
        <v>6062</v>
      </c>
      <c r="W29" s="247">
        <v>7938</v>
      </c>
    </row>
    <row r="30" spans="2:23" ht="22.75" customHeight="1" x14ac:dyDescent="0.2">
      <c r="B30" s="57" t="s">
        <v>294</v>
      </c>
      <c r="D30" s="45">
        <f t="shared" si="15"/>
        <v>4040</v>
      </c>
      <c r="E30" s="55">
        <f t="shared" si="11"/>
        <v>1.1000000000000001</v>
      </c>
      <c r="F30" s="46">
        <v>1261</v>
      </c>
      <c r="G30" s="46">
        <v>2779</v>
      </c>
      <c r="H30" s="46">
        <f t="shared" si="16"/>
        <v>4649</v>
      </c>
      <c r="I30" s="55">
        <f t="shared" si="12"/>
        <v>1.2</v>
      </c>
      <c r="J30" s="46">
        <v>1409</v>
      </c>
      <c r="K30" s="46">
        <v>3240</v>
      </c>
      <c r="L30" s="46">
        <f t="shared" si="17"/>
        <v>5883</v>
      </c>
      <c r="M30" s="55">
        <f t="shared" si="13"/>
        <v>1.6</v>
      </c>
      <c r="N30" s="46">
        <v>1833</v>
      </c>
      <c r="O30" s="46">
        <v>4050</v>
      </c>
      <c r="P30" s="46">
        <f t="shared" si="18"/>
        <v>7666</v>
      </c>
      <c r="Q30" s="55">
        <f t="shared" si="14"/>
        <v>2</v>
      </c>
      <c r="R30" s="46">
        <v>2709</v>
      </c>
      <c r="S30" s="46">
        <v>4957</v>
      </c>
      <c r="T30" s="247">
        <f t="shared" si="19"/>
        <v>9199</v>
      </c>
      <c r="U30" s="248">
        <f t="shared" si="10"/>
        <v>2.5</v>
      </c>
      <c r="V30" s="247">
        <v>3378</v>
      </c>
      <c r="W30" s="247">
        <v>5821</v>
      </c>
    </row>
    <row r="31" spans="2:23" ht="22.75" customHeight="1" x14ac:dyDescent="0.2">
      <c r="B31" s="57" t="s">
        <v>295</v>
      </c>
      <c r="D31" s="45">
        <f t="shared" si="15"/>
        <v>1511</v>
      </c>
      <c r="E31" s="55">
        <f t="shared" si="11"/>
        <v>0.4</v>
      </c>
      <c r="F31" s="46">
        <v>400</v>
      </c>
      <c r="G31" s="46">
        <v>1111</v>
      </c>
      <c r="H31" s="46">
        <f t="shared" si="16"/>
        <v>2183</v>
      </c>
      <c r="I31" s="55">
        <f t="shared" si="12"/>
        <v>0.6</v>
      </c>
      <c r="J31" s="46">
        <v>557</v>
      </c>
      <c r="K31" s="46">
        <v>1626</v>
      </c>
      <c r="L31" s="46">
        <f t="shared" si="17"/>
        <v>2375</v>
      </c>
      <c r="M31" s="55">
        <f t="shared" si="13"/>
        <v>0.6</v>
      </c>
      <c r="N31" s="46">
        <v>569</v>
      </c>
      <c r="O31" s="46">
        <v>1806</v>
      </c>
      <c r="P31" s="46">
        <f t="shared" si="18"/>
        <v>3200</v>
      </c>
      <c r="Q31" s="55">
        <f t="shared" si="14"/>
        <v>0.9</v>
      </c>
      <c r="R31" s="46">
        <v>800</v>
      </c>
      <c r="S31" s="46">
        <v>2400</v>
      </c>
      <c r="T31" s="247">
        <f t="shared" si="19"/>
        <v>4153</v>
      </c>
      <c r="U31" s="248">
        <f t="shared" si="10"/>
        <v>1.1000000000000001</v>
      </c>
      <c r="V31" s="247">
        <v>1174</v>
      </c>
      <c r="W31" s="247">
        <v>2979</v>
      </c>
    </row>
    <row r="32" spans="2:23" ht="22.75" customHeight="1" x14ac:dyDescent="0.2">
      <c r="B32" s="57" t="s">
        <v>296</v>
      </c>
      <c r="D32" s="45">
        <f t="shared" si="15"/>
        <v>333</v>
      </c>
      <c r="E32" s="55">
        <f t="shared" si="11"/>
        <v>0.1</v>
      </c>
      <c r="F32" s="46">
        <v>70</v>
      </c>
      <c r="G32" s="46">
        <v>263</v>
      </c>
      <c r="H32" s="46">
        <f t="shared" si="16"/>
        <v>522</v>
      </c>
      <c r="I32" s="55">
        <f t="shared" si="12"/>
        <v>0.1</v>
      </c>
      <c r="J32" s="46">
        <v>100</v>
      </c>
      <c r="K32" s="46">
        <v>422</v>
      </c>
      <c r="L32" s="46">
        <f t="shared" si="17"/>
        <v>741</v>
      </c>
      <c r="M32" s="55">
        <f t="shared" si="13"/>
        <v>0.2</v>
      </c>
      <c r="N32" s="46">
        <v>131</v>
      </c>
      <c r="O32" s="46">
        <v>610</v>
      </c>
      <c r="P32" s="46">
        <f t="shared" si="18"/>
        <v>883</v>
      </c>
      <c r="Q32" s="55">
        <f t="shared" si="14"/>
        <v>0.2</v>
      </c>
      <c r="R32" s="46">
        <v>154</v>
      </c>
      <c r="S32" s="46">
        <v>729</v>
      </c>
      <c r="T32" s="247">
        <f t="shared" si="19"/>
        <v>1150</v>
      </c>
      <c r="U32" s="248">
        <f t="shared" si="10"/>
        <v>0.3</v>
      </c>
      <c r="V32" s="247">
        <v>210</v>
      </c>
      <c r="W32" s="247">
        <v>940</v>
      </c>
    </row>
    <row r="33" spans="1:23" ht="22.75" customHeight="1" x14ac:dyDescent="0.2">
      <c r="B33" s="58" t="s">
        <v>1115</v>
      </c>
      <c r="D33" s="45">
        <f t="shared" si="15"/>
        <v>22</v>
      </c>
      <c r="E33" s="55">
        <f t="shared" si="11"/>
        <v>0</v>
      </c>
      <c r="F33" s="46">
        <v>1</v>
      </c>
      <c r="G33" s="46">
        <v>21</v>
      </c>
      <c r="H33" s="46">
        <f t="shared" si="16"/>
        <v>80</v>
      </c>
      <c r="I33" s="55">
        <f t="shared" si="12"/>
        <v>0</v>
      </c>
      <c r="J33" s="46">
        <v>15</v>
      </c>
      <c r="K33" s="46">
        <v>65</v>
      </c>
      <c r="L33" s="46">
        <f t="shared" si="17"/>
        <v>95</v>
      </c>
      <c r="M33" s="55">
        <f t="shared" si="13"/>
        <v>0</v>
      </c>
      <c r="N33" s="46">
        <v>13</v>
      </c>
      <c r="O33" s="46">
        <v>82</v>
      </c>
      <c r="P33" s="46">
        <f t="shared" si="18"/>
        <v>135</v>
      </c>
      <c r="Q33" s="55">
        <f t="shared" si="14"/>
        <v>0</v>
      </c>
      <c r="R33" s="46">
        <v>14</v>
      </c>
      <c r="S33" s="46">
        <v>121</v>
      </c>
      <c r="T33" s="247">
        <f t="shared" si="19"/>
        <v>195</v>
      </c>
      <c r="U33" s="248">
        <f t="shared" si="10"/>
        <v>0.1</v>
      </c>
      <c r="V33" s="247">
        <v>19</v>
      </c>
      <c r="W33" s="247">
        <v>176</v>
      </c>
    </row>
    <row r="34" spans="1:23" ht="22.75" customHeight="1" x14ac:dyDescent="0.2">
      <c r="D34" s="45"/>
      <c r="E34" s="55"/>
      <c r="F34" s="46"/>
      <c r="G34" s="46"/>
      <c r="H34" s="46"/>
      <c r="I34" s="55"/>
      <c r="J34" s="46"/>
      <c r="K34" s="46"/>
      <c r="L34" s="46"/>
      <c r="M34" s="55"/>
      <c r="N34" s="46"/>
      <c r="O34" s="46"/>
      <c r="P34" s="46"/>
      <c r="Q34" s="55"/>
      <c r="R34" s="46"/>
      <c r="S34" s="46"/>
      <c r="T34" s="247"/>
      <c r="U34" s="248"/>
      <c r="V34" s="247"/>
      <c r="W34" s="247"/>
    </row>
    <row r="35" spans="1:23" ht="22.75" customHeight="1" x14ac:dyDescent="0.2">
      <c r="B35" s="42" t="s">
        <v>297</v>
      </c>
      <c r="D35" s="45">
        <f>F35+G35</f>
        <v>709</v>
      </c>
      <c r="E35" s="55">
        <f t="shared" ref="E35" si="20">ROUND(D35/D$6*100,1)</f>
        <v>0.2</v>
      </c>
      <c r="F35" s="46">
        <v>484</v>
      </c>
      <c r="G35" s="46">
        <v>225</v>
      </c>
      <c r="H35" s="46">
        <f>J35+K35</f>
        <v>945</v>
      </c>
      <c r="I35" s="55">
        <f t="shared" ref="I35" si="21">ROUND(H35/H$6*100,1)</f>
        <v>0.3</v>
      </c>
      <c r="J35" s="46">
        <v>690</v>
      </c>
      <c r="K35" s="46">
        <v>255</v>
      </c>
      <c r="L35" s="46">
        <f>N35+O35</f>
        <v>3433</v>
      </c>
      <c r="M35" s="55">
        <f t="shared" ref="M35" si="22">ROUND(L35/L$6*100,1)</f>
        <v>0.9</v>
      </c>
      <c r="N35" s="46">
        <v>2178</v>
      </c>
      <c r="O35" s="46">
        <v>1255</v>
      </c>
      <c r="P35" s="46">
        <f>R35+S35</f>
        <v>2143</v>
      </c>
      <c r="Q35" s="55">
        <f t="shared" ref="Q35" si="23">ROUND(P35/P$6*100,1)</f>
        <v>0.6</v>
      </c>
      <c r="R35" s="46">
        <v>1451</v>
      </c>
      <c r="S35" s="46">
        <v>692</v>
      </c>
      <c r="T35" s="247">
        <f>V35+W35</f>
        <v>6138</v>
      </c>
      <c r="U35" s="248">
        <f t="shared" si="10"/>
        <v>1.7</v>
      </c>
      <c r="V35" s="247">
        <v>3719</v>
      </c>
      <c r="W35" s="247">
        <v>2419</v>
      </c>
    </row>
    <row r="36" spans="1:23" ht="3.75" customHeight="1" x14ac:dyDescent="0.2">
      <c r="A36" s="47"/>
      <c r="B36" s="134"/>
      <c r="C36" s="47"/>
      <c r="D36" s="48"/>
      <c r="E36" s="59"/>
      <c r="F36" s="49"/>
      <c r="G36" s="49"/>
      <c r="H36" s="49"/>
      <c r="I36" s="59"/>
      <c r="J36" s="49"/>
      <c r="K36" s="49"/>
      <c r="L36" s="49"/>
      <c r="M36" s="59"/>
      <c r="N36" s="49"/>
      <c r="O36" s="49"/>
      <c r="P36" s="49"/>
      <c r="Q36" s="59"/>
      <c r="R36" s="49"/>
      <c r="S36" s="49"/>
      <c r="T36" s="49"/>
      <c r="U36" s="59"/>
      <c r="V36" s="49"/>
      <c r="W36" s="49"/>
    </row>
    <row r="37" spans="1:23" ht="18" customHeight="1" x14ac:dyDescent="0.2">
      <c r="A37" s="44" t="s">
        <v>263</v>
      </c>
    </row>
    <row r="38" spans="1:23" x14ac:dyDescent="0.2">
      <c r="A38" s="44" t="s">
        <v>1042</v>
      </c>
    </row>
  </sheetData>
  <mergeCells count="8">
    <mergeCell ref="A1:L1"/>
    <mergeCell ref="M1:W1"/>
    <mergeCell ref="A3:C4"/>
    <mergeCell ref="T3:W3"/>
    <mergeCell ref="D3:G3"/>
    <mergeCell ref="P3:S3"/>
    <mergeCell ref="H3:K3"/>
    <mergeCell ref="M3:N3"/>
  </mergeCells>
  <phoneticPr fontId="3"/>
  <pageMargins left="0.78740157480314965" right="0.78740157480314965" top="0.86614173228346458" bottom="0.6692913385826772" header="0.51181102362204722" footer="0.51181102362204722"/>
  <pageSetup paperSize="9" fitToWidth="0" orientation="portrait" r:id="rId1"/>
  <headerFooter alignWithMargins="0"/>
  <colBreaks count="1" manualBreakCount="1">
    <brk id="1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9</vt:i4>
      </vt:variant>
    </vt:vector>
  </HeadingPairs>
  <TitlesOfParts>
    <vt:vector size="40" baseType="lpstr">
      <vt:lpstr>見出</vt:lpstr>
      <vt:lpstr>3-1</vt:lpstr>
      <vt:lpstr>3-2-1</vt:lpstr>
      <vt:lpstr>3-2-2</vt:lpstr>
      <vt:lpstr>3-3 </vt:lpstr>
      <vt:lpstr>3-4</vt:lpstr>
      <vt:lpstr>3-5</vt:lpstr>
      <vt:lpstr>3-6 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 </vt:lpstr>
      <vt:lpstr>3-20</vt:lpstr>
      <vt:lpstr>3-21</vt:lpstr>
      <vt:lpstr>3-22</vt:lpstr>
      <vt:lpstr>3-23 </vt:lpstr>
      <vt:lpstr>3-24</vt:lpstr>
      <vt:lpstr>3-25</vt:lpstr>
      <vt:lpstr>3-26</vt:lpstr>
      <vt:lpstr>3-27</vt:lpstr>
      <vt:lpstr>3-28</vt:lpstr>
      <vt:lpstr>3-29</vt:lpstr>
      <vt:lpstr>'3-13'!Print_Area</vt:lpstr>
      <vt:lpstr>'3-15'!Print_Area</vt:lpstr>
      <vt:lpstr>'3-22'!Print_Area</vt:lpstr>
      <vt:lpstr>'3-2-2'!Print_Area</vt:lpstr>
      <vt:lpstr>'3-23 '!Print_Area</vt:lpstr>
      <vt:lpstr>'3-24'!Print_Area</vt:lpstr>
      <vt:lpstr>'3-28'!Print_Area</vt:lpstr>
      <vt:lpstr>'3-8'!Print_Area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2024-10-22T05:08:23Z</cp:lastPrinted>
  <dcterms:created xsi:type="dcterms:W3CDTF">2001-11-09T07:02:10Z</dcterms:created>
  <dcterms:modified xsi:type="dcterms:W3CDTF">2024-11-26T05:34:14Z</dcterms:modified>
</cp:coreProperties>
</file>