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0" windowWidth="15360" windowHeight="8670" activeTab="1"/>
  </bookViews>
  <sheets>
    <sheet name="記入例" sheetId="1" r:id="rId1"/>
    <sheet name="受講推薦書" sheetId="2" r:id="rId2"/>
    <sheet name="実務経験" sheetId="3" state="hidden" r:id="rId3"/>
  </sheets>
  <definedNames>
    <definedName name="_xlnm.Print_Area" localSheetId="0">'記入例'!$A$1:$BG$21</definedName>
    <definedName name="_xlnm.Print_Area" localSheetId="1">'受講推薦書'!$A$1:$BG$20</definedName>
    <definedName name="_xlnm.Print_Titles" localSheetId="0">'記入例'!$1:$12</definedName>
    <definedName name="_xlnm.Print_Titles" localSheetId="1">'受講推薦書'!$1:$12</definedName>
  </definedNames>
  <calcPr fullCalcOnLoad="1"/>
</workbook>
</file>

<file path=xl/sharedStrings.xml><?xml version="1.0" encoding="utf-8"?>
<sst xmlns="http://schemas.openxmlformats.org/spreadsheetml/2006/main" count="253" uniqueCount="113">
  <si>
    <t>推薦順位</t>
  </si>
  <si>
    <t>受講者氏名</t>
  </si>
  <si>
    <t>性別</t>
  </si>
  <si>
    <t>障害の有無
（配慮事項）</t>
  </si>
  <si>
    <t>別紙２</t>
  </si>
  <si>
    <t>第1分野</t>
  </si>
  <si>
    <t>第2分野</t>
  </si>
  <si>
    <t>第3分野</t>
  </si>
  <si>
    <t>第4分野</t>
  </si>
  <si>
    <t>児童発達支援</t>
  </si>
  <si>
    <t>サービス管理責任者・児童発達支援管理責任者研修</t>
  </si>
  <si>
    <t>フリガナ</t>
  </si>
  <si>
    <t>合同講義
(１日)</t>
  </si>
  <si>
    <t>分野別等（２日間連続）</t>
  </si>
  <si>
    <t>男</t>
  </si>
  <si>
    <t>○</t>
  </si>
  <si>
    <t>女</t>
  </si>
  <si>
    <t>○○事業所</t>
  </si>
  <si>
    <t>免除</t>
  </si>
  <si>
    <t>×</t>
  </si>
  <si>
    <t>聴覚障害
（手話通訳必要）</t>
  </si>
  <si>
    <t>生年月日</t>
  </si>
  <si>
    <t>生活介護</t>
  </si>
  <si>
    <t>愛知　福子</t>
  </si>
  <si>
    <t>愛知　一郎</t>
  </si>
  <si>
    <t>愛知　花子</t>
  </si>
  <si>
    <t>就労支援</t>
  </si>
  <si>
    <t>無</t>
  </si>
  <si>
    <t>無</t>
  </si>
  <si>
    <t>社会福祉士等</t>
  </si>
  <si>
    <t>ヘルパー２級</t>
  </si>
  <si>
    <t>社会福祉主事</t>
  </si>
  <si>
    <t>あいち市</t>
  </si>
  <si>
    <t>今回の申込みに係る状況</t>
  </si>
  <si>
    <t>↓</t>
  </si>
  <si>
    <t>廃止した事業を再開</t>
  </si>
  <si>
    <t>同一分野への複数の申込みの
場合・既受講者がいる場合</t>
  </si>
  <si>
    <t>（具体的な理由）</t>
  </si>
  <si>
    <t>優先
順位</t>
  </si>
  <si>
    <t>（注１）「合同講義（１日）」「相談支援従事者初任者研修講義部分（２日間）」欄は、受講希望については「○」、他分野で既に受講している場合は「免除」と記載してください。</t>
  </si>
  <si>
    <t>（注２）「分野別等（２日間連続）」欄は、受講希望については「○」、受講しない場合は「×」を記載してください。</t>
  </si>
  <si>
    <t>（注３）「障害の有無」欄は、受講希望者本人に障害があるため、研修を受講する際に配慮すべき事項がある場合に記載してください。
　　　　(例)聴覚障害者のため、手話通訳が必要</t>
  </si>
  <si>
    <t>－免除の場合－</t>
  </si>
  <si>
    <t>終了年度</t>
  </si>
  <si>
    <t>修了分野</t>
  </si>
  <si>
    <t>修了書番号</t>
  </si>
  <si>
    <t>研修</t>
  </si>
  <si>
    <t>法　　人　　名　</t>
  </si>
  <si>
    <t>事 業 所 名</t>
  </si>
  <si>
    <t>ＮＰＯ法人クルマエビ</t>
  </si>
  <si>
    <t>（社福）カキツバタ福祉会</t>
  </si>
  <si>
    <t>株式会社コノハズク</t>
  </si>
  <si>
    <t>事 業 種 別</t>
  </si>
  <si>
    <t>１７年度</t>
  </si>
  <si>
    <t>第２</t>
  </si>
  <si>
    <t>５日間</t>
  </si>
  <si>
    <t>２４年度</t>
  </si>
  <si>
    <t>　①～⑦の該当番号</t>
  </si>
  <si>
    <t>相談支援業務</t>
  </si>
  <si>
    <t>直接支援業務</t>
  </si>
  <si>
    <t>資格</t>
  </si>
  <si>
    <t>↓</t>
  </si>
  <si>
    <t>②</t>
  </si>
  <si>
    <t>③</t>
  </si>
  <si>
    <t>①</t>
  </si>
  <si>
    <t>なし</t>
  </si>
  <si>
    <t>社会福祉主事任用資格・ヘルパー２級等</t>
  </si>
  <si>
    <t>合算</t>
  </si>
  <si>
    <t>相談</t>
  </si>
  <si>
    <t>直接</t>
  </si>
  <si>
    <t>実務経験</t>
  </si>
  <si>
    <t>資格有無</t>
  </si>
  <si>
    <t>実務経験
必要年数</t>
  </si>
  <si>
    <t>実務経験
判定</t>
  </si>
  <si>
    <t>②</t>
  </si>
  <si>
    <t>○×デイサービス</t>
  </si>
  <si>
    <t>ｱｲﾁ　ｲﾁﾛｳ</t>
  </si>
  <si>
    <t>ｱｲﾁ　ﾊﾅｺ</t>
  </si>
  <si>
    <t>△※○ハウス</t>
  </si>
  <si>
    <t>ｱｲﾁ　ﾌｸｺ</t>
  </si>
  <si>
    <t>17-2045</t>
  </si>
  <si>
    <t>24-9876</t>
  </si>
  <si>
    <t>サビ</t>
  </si>
  <si>
    <t>資格の有無
①なし
②社会福祉主事任用資格・ヘルパー２級等
③医師等国家資格による業務３年以上　（ただし、児童発達支援管理者については５年以上）</t>
  </si>
  <si>
    <t>医師等国家資格による業務３年以上　（ただし、児童発達支援管理者については５年以上）</t>
  </si>
  <si>
    <t>うち障害福祉経験年数</t>
  </si>
  <si>
    <t>受講申込</t>
  </si>
  <si>
    <t>サビ</t>
  </si>
  <si>
    <t>児童</t>
  </si>
  <si>
    <t>障害</t>
  </si>
  <si>
    <t>通算</t>
  </si>
  <si>
    <t>サビ判定</t>
  </si>
  <si>
    <t>児発管</t>
  </si>
  <si>
    <t>年</t>
  </si>
  <si>
    <t>月</t>
  </si>
  <si>
    <t>③</t>
  </si>
  <si>
    <t>月数換算</t>
  </si>
  <si>
    <t>両方</t>
  </si>
  <si>
    <t xml:space="preserve">備　　考
</t>
  </si>
  <si>
    <t>　　　　なお、複数の分野を希望する場合は、その理由と優先順位を記載してください。</t>
  </si>
  <si>
    <t>　　　　　(例)多機能事業所のサビ管として配置予定のため　　第１希望：第１分野、第２希望：第３分野、第３希望：第４分野</t>
  </si>
  <si>
    <t>　　　　なお、免除の場合は、別紙１「受講者推薦及び申込書」欄に修了証の番号が記載されているかどうか、（他県で受講の場合は修了証が添付されているか）確認してください。</t>
  </si>
  <si>
    <t>相談支援従事者初任者研修講義部分（２日間）</t>
  </si>
  <si>
    <t>実務経験
(H31.4.1時点）</t>
  </si>
  <si>
    <t>③～⑤の場合は、年月を、⑦の場合は、具体的に内容を記載。</t>
  </si>
  <si>
    <t>複数分野の受講を希望する場合</t>
  </si>
  <si>
    <t>⑦</t>
  </si>
  <si>
    <t>平成３０年１２月</t>
  </si>
  <si>
    <t>③</t>
  </si>
  <si>
    <t>多機能事業所のサビ管として配置予定</t>
  </si>
  <si>
    <t>第1希望：1分野
第2希望：4分野</t>
  </si>
  <si>
    <t>③～⑤の場合は、年月を、⑦の場合は、年月及び具体的に内容を記載。</t>
  </si>
  <si>
    <t>申し込み市町村名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</si>
</sst>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 numFmtId="178" formatCode="##&quot;年&quot;"/>
    <numFmt numFmtId="179" formatCode="##"/>
    <numFmt numFmtId="180" formatCode="##&quot;月&quot;"/>
    <numFmt numFmtId="181" formatCode="#0"/>
  </numFmts>
  <fonts count="42">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sz val="8"/>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style="dashed"/>
      <top style="medium"/>
      <bottom style="thin"/>
    </border>
    <border>
      <left style="dotted"/>
      <right style="medium"/>
      <top style="medium"/>
      <bottom style="thin"/>
    </border>
    <border>
      <left style="medium"/>
      <right>
        <color indexed="63"/>
      </right>
      <top>
        <color indexed="63"/>
      </top>
      <bottom style="thin"/>
    </border>
    <border>
      <left style="dotted"/>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color indexed="63"/>
      </top>
      <bottom style="thin"/>
    </border>
    <border>
      <left style="dotted"/>
      <right style="medium"/>
      <top>
        <color indexed="63"/>
      </top>
      <bottom style="thin"/>
    </border>
    <border>
      <left>
        <color indexed="63"/>
      </left>
      <right style="medium"/>
      <top>
        <color indexed="63"/>
      </top>
      <bottom style="thin"/>
    </border>
    <border>
      <left style="medium"/>
      <right style="dashed"/>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medium"/>
      <bottom style="thin"/>
    </border>
    <border>
      <left style="medium"/>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dotted"/>
      <right>
        <color indexed="63"/>
      </right>
      <top style="medium"/>
      <bottom style="thin"/>
    </border>
    <border>
      <left>
        <color indexed="63"/>
      </left>
      <right style="dotted"/>
      <top style="thin"/>
      <bottom style="thin"/>
    </border>
    <border>
      <left style="dotted"/>
      <right style="medium"/>
      <top style="thin"/>
      <bottom style="thin"/>
    </border>
    <border>
      <left>
        <color indexed="63"/>
      </left>
      <right style="thin"/>
      <top style="thin"/>
      <bottom style="thin"/>
    </border>
    <border>
      <left style="medium"/>
      <right style="medium"/>
      <top>
        <color indexed="63"/>
      </top>
      <bottom style="thin"/>
    </border>
    <border>
      <left style="thin"/>
      <right style="dotted"/>
      <top>
        <color indexed="63"/>
      </top>
      <bottom style="thin"/>
    </border>
    <border>
      <left style="thin"/>
      <right style="dotted"/>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dashed"/>
    </border>
    <border>
      <left>
        <color indexed="63"/>
      </left>
      <right style="medium"/>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medium"/>
      <top style="dotted"/>
      <bottom>
        <color indexed="63"/>
      </bottom>
    </border>
    <border>
      <left style="dotted"/>
      <right style="medium"/>
      <top>
        <color indexed="63"/>
      </top>
      <bottom style="medium"/>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style="dotted"/>
      <top style="dotted"/>
      <bottom>
        <color indexed="63"/>
      </bottom>
    </border>
    <border>
      <left style="dotted"/>
      <right style="dotted"/>
      <top>
        <color indexed="63"/>
      </top>
      <bottom style="medium"/>
    </border>
    <border>
      <left>
        <color indexed="63"/>
      </left>
      <right>
        <color indexed="63"/>
      </right>
      <top style="thin"/>
      <bottom>
        <color indexed="63"/>
      </bottom>
    </border>
    <border>
      <left style="medium"/>
      <right style="dotted"/>
      <top style="medium"/>
      <bottom style="thin"/>
    </border>
    <border>
      <left style="medium"/>
      <right style="dotted"/>
      <top>
        <color indexed="63"/>
      </top>
      <bottom>
        <color indexed="63"/>
      </bottom>
    </border>
    <border>
      <left style="medium"/>
      <right style="dotted"/>
      <top style="thin"/>
      <bottom style="medium"/>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ashed"/>
      <bottom>
        <color indexed="63"/>
      </bottom>
    </border>
    <border>
      <left style="dashed"/>
      <right style="medium"/>
      <top style="dashed"/>
      <bottom>
        <color indexed="63"/>
      </bottom>
    </border>
    <border>
      <left style="dashed"/>
      <right style="medium"/>
      <top>
        <color indexed="63"/>
      </top>
      <bottom style="medium"/>
    </border>
    <border>
      <left style="dotted"/>
      <right style="hair"/>
      <top style="dotted"/>
      <bottom>
        <color indexed="63"/>
      </bottom>
    </border>
    <border>
      <left style="hair"/>
      <right style="medium"/>
      <top style="dotted"/>
      <bottom>
        <color indexed="63"/>
      </bottom>
    </border>
    <border>
      <left style="dotted"/>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style="thin"/>
      <right style="thin"/>
      <top style="dotted"/>
      <bottom>
        <color indexed="63"/>
      </bottom>
    </border>
    <border>
      <left style="thin"/>
      <right style="thin"/>
      <top>
        <color indexed="63"/>
      </top>
      <bottom style="medium"/>
    </border>
    <border>
      <left style="thin"/>
      <right>
        <color indexed="63"/>
      </right>
      <top style="dotted"/>
      <bottom>
        <color indexed="63"/>
      </bottom>
    </border>
    <border>
      <left style="thin"/>
      <right style="dotted"/>
      <top style="hair"/>
      <bottom>
        <color indexed="63"/>
      </bottom>
    </border>
    <border>
      <left style="thin"/>
      <right style="dotted"/>
      <top>
        <color indexed="63"/>
      </top>
      <bottom style="medium"/>
    </border>
    <border>
      <left style="dotted"/>
      <right style="hair"/>
      <top>
        <color indexed="63"/>
      </top>
      <bottom style="medium"/>
    </border>
    <border>
      <left style="hair"/>
      <right style="hair"/>
      <top style="dotted"/>
      <bottom>
        <color indexed="63"/>
      </bottom>
    </border>
    <border>
      <left style="hair"/>
      <right style="hair"/>
      <top>
        <color indexed="63"/>
      </top>
      <bottom style="medium"/>
    </border>
    <border>
      <left style="hair"/>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9">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wrapText="1"/>
    </xf>
    <xf numFmtId="0" fontId="7" fillId="0" borderId="10" xfId="0" applyFont="1" applyBorder="1" applyAlignment="1">
      <alignment vertical="center" wrapText="1"/>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9" fontId="2" fillId="0" borderId="11" xfId="0" applyNumberFormat="1" applyFont="1" applyBorder="1" applyAlignment="1">
      <alignment horizontal="center" vertical="center"/>
    </xf>
    <xf numFmtId="0" fontId="2" fillId="0" borderId="0" xfId="0" applyFont="1" applyAlignment="1" applyProtection="1">
      <alignmen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7" xfId="0" applyFont="1" applyBorder="1" applyAlignment="1" applyProtection="1">
      <alignment horizontal="center" vertical="center" shrinkToFit="1"/>
      <protection locked="0"/>
    </xf>
    <xf numFmtId="14" fontId="4" fillId="0" borderId="16" xfId="0" applyNumberFormat="1" applyFont="1" applyBorder="1" applyAlignment="1" applyProtection="1">
      <alignment horizontal="left" vertical="center" shrinkToFit="1"/>
      <protection locked="0"/>
    </xf>
    <xf numFmtId="176" fontId="0" fillId="0" borderId="18" xfId="0" applyNumberFormat="1" applyBorder="1" applyAlignment="1" applyProtection="1">
      <alignment horizontal="center" vertical="center" shrinkToFit="1"/>
      <protection locked="0"/>
    </xf>
    <xf numFmtId="177" fontId="0" fillId="0" borderId="19" xfId="0" applyNumberFormat="1" applyBorder="1" applyAlignment="1" applyProtection="1">
      <alignment vertical="center" shrinkToFit="1"/>
      <protection locked="0"/>
    </xf>
    <xf numFmtId="0" fontId="0" fillId="0" borderId="20" xfId="0" applyFont="1" applyBorder="1" applyAlignment="1" applyProtection="1">
      <alignment horizontal="center" vertical="center" shrinkToFit="1"/>
      <protection locked="0"/>
    </xf>
    <xf numFmtId="176" fontId="0" fillId="0" borderId="21" xfId="0" applyNumberFormat="1" applyFont="1" applyBorder="1" applyAlignment="1" applyProtection="1">
      <alignment vertical="center" shrinkToFit="1"/>
      <protection locked="0"/>
    </xf>
    <xf numFmtId="176" fontId="0" fillId="0" borderId="22" xfId="0" applyNumberFormat="1" applyFont="1" applyBorder="1" applyAlignment="1" applyProtection="1">
      <alignment vertical="center" shrinkToFit="1"/>
      <protection locked="0"/>
    </xf>
    <xf numFmtId="176" fontId="0" fillId="0" borderId="23" xfId="0" applyNumberFormat="1" applyFont="1" applyBorder="1" applyAlignment="1" applyProtection="1">
      <alignment vertical="center" shrinkToFit="1"/>
      <protection locked="0"/>
    </xf>
    <xf numFmtId="0" fontId="0" fillId="0" borderId="15"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56" fontId="0" fillId="0" borderId="20" xfId="0" applyNumberFormat="1" applyFont="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6" fontId="0" fillId="0" borderId="27" xfId="0" applyNumberFormat="1" applyBorder="1" applyAlignment="1" applyProtection="1">
      <alignment horizontal="center" vertical="center" shrinkToFit="1"/>
      <protection locked="0"/>
    </xf>
    <xf numFmtId="176" fontId="0" fillId="0" borderId="28" xfId="0" applyNumberForma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shrinkToFit="1"/>
      <protection locked="0"/>
    </xf>
    <xf numFmtId="0" fontId="0" fillId="0" borderId="0" xfId="0" applyFont="1" applyAlignment="1" applyProtection="1">
      <alignment horizontal="left" vertical="center"/>
      <protection locked="0"/>
    </xf>
    <xf numFmtId="14" fontId="2" fillId="0" borderId="0" xfId="0" applyNumberFormat="1" applyFont="1" applyAlignment="1" applyProtection="1">
      <alignment horizontal="left" vertical="center"/>
      <protection locked="0"/>
    </xf>
    <xf numFmtId="14" fontId="0"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7" fillId="0" borderId="0" xfId="0" applyFont="1" applyBorder="1" applyAlignment="1">
      <alignment vertical="center" wrapText="1"/>
    </xf>
    <xf numFmtId="0" fontId="7" fillId="0" borderId="0" xfId="0" applyFont="1" applyAlignment="1">
      <alignment horizontal="center" vertical="center" wrapText="1"/>
    </xf>
    <xf numFmtId="178" fontId="4" fillId="0" borderId="29" xfId="0" applyNumberFormat="1" applyFont="1" applyBorder="1" applyAlignment="1" applyProtection="1">
      <alignment horizontal="center" vertical="center" wrapText="1" shrinkToFit="1"/>
      <protection locked="0"/>
    </xf>
    <xf numFmtId="178" fontId="4" fillId="0" borderId="30" xfId="0" applyNumberFormat="1" applyFont="1" applyBorder="1" applyAlignment="1" applyProtection="1">
      <alignment horizontal="right" vertical="center" wrapText="1" shrinkToFit="1"/>
      <protection locked="0"/>
    </xf>
    <xf numFmtId="178" fontId="4" fillId="0" borderId="31" xfId="0" applyNumberFormat="1" applyFont="1" applyBorder="1" applyAlignment="1" applyProtection="1">
      <alignment horizontal="right" vertical="center" wrapText="1" shrinkToFit="1"/>
      <protection locked="0"/>
    </xf>
    <xf numFmtId="180" fontId="4" fillId="0" borderId="0" xfId="0" applyNumberFormat="1" applyFont="1" applyBorder="1" applyAlignment="1" applyProtection="1">
      <alignment horizontal="center" vertical="center" wrapText="1" shrinkToFit="1"/>
      <protection locked="0"/>
    </xf>
    <xf numFmtId="180" fontId="4" fillId="0" borderId="32" xfId="0" applyNumberFormat="1" applyFont="1" applyBorder="1" applyAlignment="1" applyProtection="1">
      <alignment horizontal="right" vertical="center" wrapText="1" shrinkToFit="1"/>
      <protection locked="0"/>
    </xf>
    <xf numFmtId="180" fontId="4" fillId="0" borderId="33" xfId="0" applyNumberFormat="1" applyFont="1" applyBorder="1" applyAlignment="1" applyProtection="1">
      <alignment horizontal="right" vertical="center" wrapText="1" shrinkToFit="1"/>
      <protection locked="0"/>
    </xf>
    <xf numFmtId="178" fontId="2" fillId="0" borderId="0" xfId="0" applyNumberFormat="1" applyFont="1" applyAlignment="1" applyProtection="1">
      <alignment horizontal="right" vertical="center" shrinkToFit="1"/>
      <protection locked="0"/>
    </xf>
    <xf numFmtId="180" fontId="2" fillId="0" borderId="0" xfId="0" applyNumberFormat="1" applyFont="1" applyAlignment="1" applyProtection="1">
      <alignment horizontal="right" vertical="center" shrinkToFit="1"/>
      <protection locked="0"/>
    </xf>
    <xf numFmtId="180" fontId="0" fillId="0" borderId="34" xfId="0" applyNumberFormat="1" applyBorder="1" applyAlignment="1" applyProtection="1">
      <alignment horizontal="right" vertical="center" shrinkToFit="1"/>
      <protection locked="0"/>
    </xf>
    <xf numFmtId="178" fontId="0" fillId="0" borderId="35" xfId="0" applyNumberFormat="1" applyBorder="1" applyAlignment="1" applyProtection="1">
      <alignment horizontal="right" vertical="center" shrinkToFit="1"/>
      <protection locked="0"/>
    </xf>
    <xf numFmtId="180" fontId="0" fillId="0" borderId="36" xfId="0" applyNumberFormat="1" applyBorder="1" applyAlignment="1" applyProtection="1">
      <alignment horizontal="right" vertical="center" shrinkToFit="1"/>
      <protection locked="0"/>
    </xf>
    <xf numFmtId="178" fontId="0" fillId="0" borderId="37" xfId="0" applyNumberFormat="1" applyBorder="1" applyAlignment="1" applyProtection="1">
      <alignment horizontal="right" vertical="center" shrinkToFit="1"/>
      <protection locked="0"/>
    </xf>
    <xf numFmtId="181" fontId="2" fillId="0" borderId="0" xfId="0" applyNumberFormat="1" applyFont="1" applyAlignment="1">
      <alignment horizontal="center" vertical="center"/>
    </xf>
    <xf numFmtId="181" fontId="2" fillId="0" borderId="11" xfId="0" applyNumberFormat="1" applyFont="1" applyBorder="1" applyAlignment="1">
      <alignment horizontal="center" vertical="center"/>
    </xf>
    <xf numFmtId="176" fontId="0" fillId="0" borderId="38" xfId="0" applyNumberFormat="1" applyBorder="1" applyAlignment="1" applyProtection="1">
      <alignment horizontal="center" vertical="center" shrinkToFit="1"/>
      <protection locked="0"/>
    </xf>
    <xf numFmtId="178" fontId="0" fillId="0" borderId="39" xfId="0" applyNumberFormat="1" applyBorder="1" applyAlignment="1" applyProtection="1">
      <alignment horizontal="right" vertical="center" shrinkToFit="1"/>
      <protection locked="0"/>
    </xf>
    <xf numFmtId="180" fontId="0" fillId="0" borderId="40" xfId="0" applyNumberFormat="1" applyBorder="1" applyAlignment="1" applyProtection="1">
      <alignment horizontal="right" vertical="center" shrinkToFit="1"/>
      <protection locked="0"/>
    </xf>
    <xf numFmtId="178" fontId="0" fillId="0" borderId="41" xfId="0" applyNumberFormat="1" applyBorder="1" applyAlignment="1" applyProtection="1">
      <alignment horizontal="right" vertical="center" shrinkToFit="1"/>
      <protection locked="0"/>
    </xf>
    <xf numFmtId="180" fontId="0" fillId="0" borderId="38" xfId="0" applyNumberFormat="1" applyBorder="1" applyAlignment="1" applyProtection="1">
      <alignment horizontal="right" vertical="center" shrinkToFit="1"/>
      <protection locked="0"/>
    </xf>
    <xf numFmtId="176" fontId="0" fillId="0" borderId="39" xfId="0" applyNumberFormat="1" applyBorder="1" applyAlignment="1" applyProtection="1">
      <alignment horizontal="center" vertical="center" shrinkToFit="1"/>
      <protection locked="0"/>
    </xf>
    <xf numFmtId="180" fontId="0" fillId="0" borderId="28" xfId="0" applyNumberFormat="1" applyBorder="1" applyAlignment="1" applyProtection="1">
      <alignment horizontal="right" vertical="center" shrinkToFit="1"/>
      <protection locked="0"/>
    </xf>
    <xf numFmtId="180" fontId="0" fillId="0" borderId="42" xfId="0" applyNumberFormat="1" applyBorder="1" applyAlignment="1" applyProtection="1">
      <alignment horizontal="right" vertical="center" shrinkToFit="1"/>
      <protection locked="0"/>
    </xf>
    <xf numFmtId="176" fontId="0" fillId="0" borderId="35" xfId="0" applyNumberFormat="1" applyBorder="1" applyAlignment="1" applyProtection="1">
      <alignment horizontal="center" vertical="center" shrinkToFit="1"/>
      <protection locked="0"/>
    </xf>
    <xf numFmtId="177" fontId="0" fillId="0" borderId="43" xfId="0" applyNumberFormat="1" applyBorder="1" applyAlignment="1" applyProtection="1">
      <alignment vertical="center" shrinkToFit="1"/>
      <protection locked="0"/>
    </xf>
    <xf numFmtId="179" fontId="2" fillId="0" borderId="44" xfId="0" applyNumberFormat="1" applyFont="1" applyBorder="1" applyAlignment="1">
      <alignment horizontal="center" vertical="center"/>
    </xf>
    <xf numFmtId="0" fontId="5" fillId="0" borderId="45" xfId="0" applyFont="1" applyBorder="1" applyAlignment="1" applyProtection="1">
      <alignment horizontal="center" vertical="center" wrapText="1" shrinkToFit="1"/>
      <protection locked="0"/>
    </xf>
    <xf numFmtId="0" fontId="1" fillId="0" borderId="45" xfId="0" applyFont="1" applyBorder="1" applyAlignment="1" applyProtection="1">
      <alignment horizontal="center" vertical="center" wrapText="1" shrinkToFit="1"/>
      <protection locked="0"/>
    </xf>
    <xf numFmtId="56" fontId="0" fillId="0" borderId="16" xfId="0" applyNumberFormat="1" applyFont="1" applyBorder="1" applyAlignment="1" applyProtection="1">
      <alignment horizontal="center" vertical="center" shrinkToFit="1"/>
      <protection locked="0"/>
    </xf>
    <xf numFmtId="0" fontId="0" fillId="0" borderId="16" xfId="0" applyBorder="1" applyAlignment="1" applyProtection="1">
      <alignment vertical="center" shrinkToFit="1"/>
      <protection locked="0"/>
    </xf>
    <xf numFmtId="0" fontId="6" fillId="0" borderId="0" xfId="0" applyFont="1" applyBorder="1" applyAlignment="1" applyProtection="1">
      <alignment horizontal="center" vertical="center"/>
      <protection locked="0"/>
    </xf>
    <xf numFmtId="0" fontId="0" fillId="0" borderId="46" xfId="0" applyBorder="1" applyAlignment="1" applyProtection="1">
      <alignment vertical="center" shrinkToFit="1"/>
      <protection locked="0"/>
    </xf>
    <xf numFmtId="0" fontId="0" fillId="0" borderId="47" xfId="0" applyBorder="1" applyAlignment="1" applyProtection="1">
      <alignment vertical="center" wrapText="1"/>
      <protection locked="0"/>
    </xf>
    <xf numFmtId="0" fontId="7" fillId="0" borderId="25" xfId="0" applyFont="1" applyBorder="1" applyAlignment="1" applyProtection="1">
      <alignment horizontal="center" vertical="center" wrapText="1" shrinkToFit="1"/>
      <protection locked="0"/>
    </xf>
    <xf numFmtId="0" fontId="5" fillId="0" borderId="25" xfId="0" applyFont="1" applyBorder="1" applyAlignment="1" applyProtection="1">
      <alignment horizontal="center" vertical="center" shrinkToFit="1"/>
      <protection locked="0"/>
    </xf>
    <xf numFmtId="0" fontId="3" fillId="0" borderId="16" xfId="0" applyFont="1" applyBorder="1" applyAlignment="1" applyProtection="1">
      <alignment vertical="center" wrapText="1" shrinkToFit="1"/>
      <protection locked="0"/>
    </xf>
    <xf numFmtId="0" fontId="3"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6" fillId="0" borderId="3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4" fillId="0" borderId="4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58" xfId="0" applyFont="1" applyBorder="1" applyAlignment="1" applyProtection="1">
      <alignment horizontal="center" vertical="center" wrapText="1"/>
      <protection locked="0"/>
    </xf>
    <xf numFmtId="14" fontId="4" fillId="0" borderId="61" xfId="0" applyNumberFormat="1" applyFont="1" applyBorder="1" applyAlignment="1" applyProtection="1">
      <alignment horizontal="center" vertical="center"/>
      <protection locked="0"/>
    </xf>
    <xf numFmtId="14" fontId="4" fillId="0" borderId="62" xfId="0" applyNumberFormat="1" applyFont="1" applyBorder="1" applyAlignment="1" applyProtection="1">
      <alignment horizontal="center" vertical="center"/>
      <protection locked="0"/>
    </xf>
    <xf numFmtId="14" fontId="4" fillId="0" borderId="63" xfId="0" applyNumberFormat="1" applyFont="1" applyBorder="1" applyAlignment="1" applyProtection="1">
      <alignment horizontal="center" vertical="center"/>
      <protection locked="0"/>
    </xf>
    <xf numFmtId="0" fontId="3" fillId="0" borderId="64"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shrinkToFit="1"/>
      <protection locked="0"/>
    </xf>
    <xf numFmtId="0" fontId="3" fillId="0" borderId="65" xfId="0" applyFont="1" applyBorder="1" applyAlignment="1" applyProtection="1">
      <alignment horizontal="left" vertical="center" wrapText="1" shrinkToFit="1"/>
      <protection locked="0"/>
    </xf>
    <xf numFmtId="0" fontId="3" fillId="0" borderId="66" xfId="0" applyFont="1" applyBorder="1" applyAlignment="1" applyProtection="1">
      <alignment horizontal="left" vertical="center" wrapText="1" shrinkToFit="1"/>
      <protection locked="0"/>
    </xf>
    <xf numFmtId="178" fontId="4" fillId="0" borderId="67" xfId="0" applyNumberFormat="1" applyFont="1" applyBorder="1" applyAlignment="1" applyProtection="1">
      <alignment horizontal="center" vertical="center" wrapText="1" shrinkToFit="1"/>
      <protection locked="0"/>
    </xf>
    <xf numFmtId="178" fontId="4" fillId="0" borderId="68" xfId="0" applyNumberFormat="1" applyFont="1" applyBorder="1" applyAlignment="1" applyProtection="1">
      <alignment horizontal="center" vertical="center" wrapText="1" shrinkToFit="1"/>
      <protection locked="0"/>
    </xf>
    <xf numFmtId="178" fontId="4" fillId="0" borderId="69" xfId="0" applyNumberFormat="1" applyFont="1" applyBorder="1" applyAlignment="1" applyProtection="1">
      <alignment horizontal="center" vertical="center" wrapText="1" shrinkToFit="1"/>
      <protection locked="0"/>
    </xf>
    <xf numFmtId="0" fontId="4" fillId="0" borderId="67"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0" fillId="0" borderId="70" xfId="0" applyFont="1" applyBorder="1" applyAlignment="1" applyProtection="1">
      <alignment vertical="center" wrapText="1"/>
      <protection locked="0"/>
    </xf>
    <xf numFmtId="0" fontId="0" fillId="0" borderId="71" xfId="0" applyFont="1" applyBorder="1" applyAlignment="1" applyProtection="1">
      <alignment vertical="center" wrapText="1"/>
      <protection locked="0"/>
    </xf>
    <xf numFmtId="0" fontId="4" fillId="0" borderId="6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9"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72"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2" fillId="0" borderId="4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4" fillId="0" borderId="78"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80" xfId="0" applyFont="1" applyBorder="1" applyAlignment="1" applyProtection="1" quotePrefix="1">
      <alignment horizontal="center" vertical="center" wrapText="1" shrinkToFit="1"/>
      <protection locked="0"/>
    </xf>
    <xf numFmtId="0" fontId="0" fillId="0" borderId="81" xfId="0" applyFont="1" applyBorder="1" applyAlignment="1" applyProtection="1">
      <alignment horizontal="center" vertical="center" wrapText="1" shrinkToFit="1"/>
      <protection locked="0"/>
    </xf>
    <xf numFmtId="0" fontId="0" fillId="0" borderId="82" xfId="0" applyFont="1" applyBorder="1" applyAlignment="1" applyProtection="1">
      <alignment horizontal="center" vertical="center" wrapText="1" shrinkToFit="1"/>
      <protection locked="0"/>
    </xf>
    <xf numFmtId="0" fontId="0" fillId="0" borderId="83"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2" fillId="0" borderId="56"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178" fontId="4" fillId="0" borderId="64" xfId="0" applyNumberFormat="1" applyFont="1" applyBorder="1" applyAlignment="1" applyProtection="1">
      <alignment horizontal="center" vertical="center" wrapText="1" shrinkToFit="1"/>
      <protection locked="0"/>
    </xf>
    <xf numFmtId="178" fontId="4" fillId="0" borderId="12" xfId="0" applyNumberFormat="1" applyFont="1" applyBorder="1" applyAlignment="1" applyProtection="1">
      <alignment horizontal="center" vertical="center" wrapText="1" shrinkToFit="1"/>
      <protection locked="0"/>
    </xf>
    <xf numFmtId="178" fontId="4" fillId="0" borderId="13" xfId="0" applyNumberFormat="1" applyFont="1" applyBorder="1" applyAlignment="1" applyProtection="1">
      <alignment horizontal="center" vertical="center" wrapText="1" shrinkToFit="1"/>
      <protection locked="0"/>
    </xf>
    <xf numFmtId="178" fontId="4" fillId="0" borderId="29" xfId="0" applyNumberFormat="1" applyFont="1" applyBorder="1" applyAlignment="1" applyProtection="1">
      <alignment horizontal="center" vertical="center" wrapText="1" shrinkToFit="1"/>
      <protection locked="0"/>
    </xf>
    <xf numFmtId="178" fontId="4" fillId="0" borderId="0" xfId="0" applyNumberFormat="1" applyFont="1" applyBorder="1" applyAlignment="1" applyProtection="1">
      <alignment horizontal="center" vertical="center" wrapText="1" shrinkToFit="1"/>
      <protection locked="0"/>
    </xf>
    <xf numFmtId="178" fontId="4" fillId="0" borderId="74" xfId="0" applyNumberFormat="1" applyFont="1" applyBorder="1" applyAlignment="1" applyProtection="1">
      <alignment horizontal="center" vertical="center" wrapText="1" shrinkToFit="1"/>
      <protection locked="0"/>
    </xf>
    <xf numFmtId="0" fontId="4" fillId="0" borderId="29" xfId="0" applyFont="1" applyBorder="1" applyAlignment="1" applyProtection="1">
      <alignment vertical="center" shrinkToFit="1"/>
      <protection locked="0"/>
    </xf>
    <xf numFmtId="0" fontId="4" fillId="0" borderId="74" xfId="0" applyFont="1" applyBorder="1" applyAlignment="1" applyProtection="1">
      <alignment vertical="center" shrinkToFit="1"/>
      <protection locked="0"/>
    </xf>
    <xf numFmtId="0" fontId="0" fillId="0" borderId="86" xfId="0" applyFont="1" applyBorder="1" applyAlignment="1" applyProtection="1">
      <alignment horizontal="center" vertical="center" wrapText="1" shrinkToFit="1"/>
      <protection locked="0"/>
    </xf>
    <xf numFmtId="0" fontId="0" fillId="0" borderId="87" xfId="0" applyFont="1" applyBorder="1" applyAlignment="1" applyProtection="1">
      <alignment horizontal="center" vertical="center" wrapText="1" shrinkToFit="1"/>
      <protection locked="0"/>
    </xf>
    <xf numFmtId="0" fontId="0" fillId="0" borderId="88" xfId="0" applyFont="1" applyBorder="1" applyAlignment="1" applyProtection="1">
      <alignment horizontal="center" vertical="center" shrinkToFit="1"/>
      <protection locked="0"/>
    </xf>
    <xf numFmtId="0" fontId="0" fillId="0" borderId="89" xfId="0" applyFont="1" applyBorder="1" applyAlignment="1" applyProtection="1" quotePrefix="1">
      <alignment horizontal="center" vertical="center" wrapText="1" shrinkToFit="1"/>
      <protection locked="0"/>
    </xf>
    <xf numFmtId="0" fontId="0" fillId="0" borderId="90" xfId="0" applyFont="1" applyBorder="1" applyAlignment="1" applyProtection="1">
      <alignment horizontal="center" vertical="center" wrapText="1" shrinkToFit="1"/>
      <protection locked="0"/>
    </xf>
    <xf numFmtId="0" fontId="0" fillId="0" borderId="91" xfId="0" applyFont="1" applyBorder="1" applyAlignment="1" applyProtection="1">
      <alignment horizontal="center" vertical="center" wrapText="1" shrinkToFit="1"/>
      <protection locked="0"/>
    </xf>
    <xf numFmtId="0" fontId="2" fillId="0" borderId="24"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4" fillId="0" borderId="92" xfId="0" applyFont="1" applyBorder="1" applyAlignment="1" applyProtection="1">
      <alignment horizontal="center" vertical="center" wrapText="1" shrinkToFit="1"/>
      <protection locked="0"/>
    </xf>
    <xf numFmtId="0" fontId="4" fillId="0" borderId="30" xfId="0" applyFont="1" applyBorder="1" applyAlignment="1" applyProtection="1">
      <alignment horizontal="center" vertical="center" wrapText="1" shrinkToFit="1"/>
      <protection locked="0"/>
    </xf>
    <xf numFmtId="0" fontId="4" fillId="0" borderId="93" xfId="0" applyFont="1" applyBorder="1" applyAlignment="1" applyProtection="1">
      <alignment horizontal="center" vertical="center" shrinkToFit="1"/>
      <protection locked="0"/>
    </xf>
    <xf numFmtId="0" fontId="4" fillId="0" borderId="94" xfId="0" applyFont="1" applyBorder="1" applyAlignment="1" applyProtection="1">
      <alignment horizontal="center" vertical="center" shrinkToFit="1"/>
      <protection locked="0"/>
    </xf>
    <xf numFmtId="178" fontId="3" fillId="0" borderId="95" xfId="0" applyNumberFormat="1" applyFont="1" applyBorder="1" applyAlignment="1" applyProtection="1">
      <alignment horizontal="center" vertical="center" wrapText="1" shrinkToFit="1"/>
      <protection locked="0"/>
    </xf>
    <xf numFmtId="178" fontId="3" fillId="0" borderId="96" xfId="0" applyNumberFormat="1" applyFont="1" applyBorder="1" applyAlignment="1" applyProtection="1">
      <alignment horizontal="center" vertical="center" wrapText="1" shrinkToFit="1"/>
      <protection locked="0"/>
    </xf>
    <xf numFmtId="178" fontId="3" fillId="0" borderId="97" xfId="0" applyNumberFormat="1" applyFont="1" applyBorder="1" applyAlignment="1" applyProtection="1">
      <alignment horizontal="center" vertical="center" wrapText="1" shrinkToFit="1"/>
      <protection locked="0"/>
    </xf>
    <xf numFmtId="178" fontId="3" fillId="0" borderId="98" xfId="0" applyNumberFormat="1" applyFont="1" applyBorder="1" applyAlignment="1" applyProtection="1">
      <alignment horizontal="center" vertical="center" wrapText="1"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99"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0" borderId="100" xfId="0" applyFont="1" applyBorder="1" applyAlignment="1" applyProtection="1">
      <alignment horizontal="center" vertical="center" shrinkToFit="1"/>
      <protection locked="0"/>
    </xf>
    <xf numFmtId="0" fontId="0" fillId="0" borderId="101" xfId="0" applyFont="1" applyBorder="1" applyAlignment="1" applyProtection="1">
      <alignment horizontal="center" vertical="center" shrinkToFit="1"/>
      <protection locked="0"/>
    </xf>
    <xf numFmtId="0" fontId="0" fillId="0" borderId="100"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0" fillId="0" borderId="10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3" fillId="0" borderId="10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0" fillId="0" borderId="103" xfId="0" applyFont="1" applyBorder="1" applyAlignment="1" applyProtection="1">
      <alignment horizontal="center" vertical="center" wrapText="1"/>
      <protection locked="0"/>
    </xf>
    <xf numFmtId="0" fontId="0" fillId="0" borderId="104"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shrinkToFit="1"/>
      <protection locked="0"/>
    </xf>
    <xf numFmtId="0" fontId="3" fillId="0" borderId="71" xfId="0" applyFont="1" applyBorder="1" applyAlignment="1" applyProtection="1">
      <alignment horizontal="center" vertical="center" wrapText="1" shrinkToFit="1"/>
      <protection locked="0"/>
    </xf>
    <xf numFmtId="0" fontId="0" fillId="0" borderId="95" xfId="0" applyFont="1" applyBorder="1" applyAlignment="1" applyProtection="1">
      <alignment horizontal="center" vertical="center" shrinkToFit="1"/>
      <protection locked="0"/>
    </xf>
    <xf numFmtId="0" fontId="0" fillId="0" borderId="105" xfId="0" applyFont="1" applyBorder="1" applyAlignment="1" applyProtection="1">
      <alignment horizontal="center" vertical="center" shrinkToFit="1"/>
      <protection locked="0"/>
    </xf>
    <xf numFmtId="0" fontId="3" fillId="0" borderId="106" xfId="0" applyFont="1" applyBorder="1" applyAlignment="1" applyProtection="1">
      <alignment horizontal="center" vertical="center" shrinkToFit="1"/>
      <protection locked="0"/>
    </xf>
    <xf numFmtId="0" fontId="3" fillId="0" borderId="107" xfId="0" applyFont="1" applyBorder="1" applyAlignment="1" applyProtection="1">
      <alignment horizontal="center" vertical="center" shrinkToFit="1"/>
      <protection locked="0"/>
    </xf>
    <xf numFmtId="0" fontId="0" fillId="0" borderId="96" xfId="0" applyFont="1" applyBorder="1" applyAlignment="1" applyProtection="1">
      <alignment horizontal="center" vertical="center" shrinkToFit="1"/>
      <protection locked="0"/>
    </xf>
    <xf numFmtId="0" fontId="0" fillId="0" borderId="108"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shrinkToFit="1"/>
      <protection locked="0"/>
    </xf>
    <xf numFmtId="0" fontId="5" fillId="0" borderId="71" xfId="0" applyFont="1" applyBorder="1" applyAlignment="1" applyProtection="1">
      <alignment horizontal="center" vertical="center" wrapText="1" shrinkToFit="1"/>
      <protection locked="0"/>
    </xf>
    <xf numFmtId="0" fontId="2" fillId="0" borderId="52"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59"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17" xfId="0" applyFont="1" applyBorder="1" applyAlignment="1">
      <alignment horizontal="center" vertical="center" wrapText="1"/>
    </xf>
    <xf numFmtId="181" fontId="2" fillId="0" borderId="59" xfId="0" applyNumberFormat="1" applyFont="1" applyBorder="1" applyAlignment="1">
      <alignment horizontal="center" vertical="center" wrapText="1"/>
    </xf>
    <xf numFmtId="181" fontId="2" fillId="0" borderId="17" xfId="0" applyNumberFormat="1" applyFont="1" applyBorder="1" applyAlignment="1">
      <alignment horizontal="center" vertical="center" wrapText="1"/>
    </xf>
    <xf numFmtId="0" fontId="2" fillId="0" borderId="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bgColor indexed="13"/>
        </patternFill>
      </fill>
    </dxf>
    <dxf>
      <fill>
        <patternFill>
          <bgColor indexed="13"/>
        </patternFill>
      </fill>
    </dxf>
    <dxf>
      <fill>
        <patternFill>
          <bgColor indexed="10"/>
        </patternFill>
      </fill>
    </dxf>
    <dxf>
      <fill>
        <patternFill>
          <bgColor indexed="13"/>
        </patternFill>
      </fill>
    </dxf>
    <dxf>
      <fill>
        <patternFill>
          <bgColor theme="1" tint="0.4997999966144562"/>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theme="1" tint="0.4997999966144562"/>
        </patternFill>
      </fill>
    </dxf>
    <dxf>
      <fill>
        <patternFill>
          <bgColor indexed="10"/>
        </patternFill>
      </fill>
    </dxf>
    <dxf>
      <fill>
        <patternFill>
          <bgColor indexed="13"/>
        </patternFill>
      </fill>
    </dxf>
    <dxf>
      <fill>
        <patternFill>
          <bgColor theme="1" tint="0.4997999966144562"/>
        </patternFill>
      </fill>
    </dxf>
    <dxf>
      <fill>
        <patternFill>
          <bgColor indexed="10"/>
        </patternFill>
      </fill>
    </dxf>
    <dxf>
      <fill>
        <patternFill>
          <bgColor indexed="13"/>
        </patternFill>
      </fill>
    </dxf>
    <dxf>
      <fill>
        <patternFill>
          <bgColor theme="1" tint="0.4997999966144562"/>
        </patternFill>
      </fill>
    </dxf>
    <dxf>
      <fill>
        <patternFill>
          <bgColor indexed="10"/>
        </patternFill>
      </fill>
    </dxf>
    <dxf>
      <fill>
        <patternFill>
          <bgColor indexed="13"/>
        </patternFill>
      </fill>
    </dxf>
    <dxf>
      <fill>
        <patternFill>
          <bgColor theme="1" tint="0.4997999966144562"/>
        </patternFill>
      </fill>
    </dxf>
    <dxf>
      <fill>
        <patternFill>
          <bgColor indexed="10"/>
        </patternFill>
      </fill>
    </dxf>
    <dxf>
      <fill>
        <patternFill>
          <bgColor indexed="13"/>
        </patternFill>
      </fill>
    </dxf>
    <dxf>
      <fill>
        <patternFill>
          <bgColor theme="1" tint="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G21"/>
  <sheetViews>
    <sheetView view="pageBreakPreview" zoomScale="80" zoomScaleSheetLayoutView="80" zoomScalePageLayoutView="0" workbookViewId="0" topLeftCell="A13">
      <selection activeCell="A5" sqref="A5:H5"/>
    </sheetView>
  </sheetViews>
  <sheetFormatPr defaultColWidth="9.00390625" defaultRowHeight="13.5"/>
  <cols>
    <col min="1" max="1" width="9.50390625" style="9" bestFit="1" customWidth="1"/>
    <col min="2" max="2" width="7.25390625" style="9" customWidth="1"/>
    <col min="3" max="3" width="24.00390625" style="10" customWidth="1"/>
    <col min="4" max="4" width="26.875" style="10" customWidth="1"/>
    <col min="5" max="5" width="21.25390625" style="10" customWidth="1"/>
    <col min="6" max="6" width="16.50390625" style="11" customWidth="1"/>
    <col min="7" max="7" width="15.25390625" style="11" customWidth="1"/>
    <col min="8" max="8" width="6.00390625" style="9" customWidth="1"/>
    <col min="9" max="9" width="15.25390625" style="38" customWidth="1"/>
    <col min="10" max="10" width="7.00390625" style="11" customWidth="1"/>
    <col min="11" max="11" width="20.125" style="11" customWidth="1"/>
    <col min="12" max="12" width="5.125" style="50" customWidth="1"/>
    <col min="13" max="13" width="5.125" style="51" customWidth="1"/>
    <col min="14" max="14" width="5.625" style="50" customWidth="1"/>
    <col min="15" max="15" width="5.625" style="51" customWidth="1"/>
    <col min="16" max="16" width="5.625" style="50" customWidth="1"/>
    <col min="17" max="17" width="5.625" style="51" customWidth="1"/>
    <col min="18" max="18" width="5.625" style="50" customWidth="1"/>
    <col min="19" max="19" width="5.625" style="51" customWidth="1"/>
    <col min="20" max="20" width="4.50390625" style="10" customWidth="1"/>
    <col min="21" max="21" width="26.625" style="10" customWidth="1"/>
    <col min="22" max="22" width="7.75390625" style="10" customWidth="1"/>
    <col min="23" max="23" width="9.25390625" style="10" customWidth="1"/>
    <col min="24" max="24" width="9.00390625" style="10" bestFit="1" customWidth="1"/>
    <col min="25" max="25" width="10.625" style="10" customWidth="1"/>
    <col min="26" max="26" width="7.75390625" style="40" customWidth="1"/>
    <col min="27" max="28" width="7.625" style="40" customWidth="1"/>
    <col min="29" max="29" width="8.00390625" style="40" customWidth="1"/>
    <col min="30" max="30" width="8.25390625" style="41" customWidth="1"/>
    <col min="31" max="31" width="20.75390625" style="9" customWidth="1"/>
    <col min="32" max="32" width="11.75390625" style="9" customWidth="1"/>
    <col min="33" max="33" width="9.875" style="9" customWidth="1"/>
    <col min="34" max="34" width="5.25390625" style="10" bestFit="1" customWidth="1"/>
    <col min="35" max="35" width="7.625" style="10" customWidth="1"/>
    <col min="36" max="36" width="10.625" style="10" customWidth="1"/>
    <col min="37" max="37" width="21.00390625" style="9" customWidth="1"/>
    <col min="38" max="38" width="5.00390625" style="9" customWidth="1"/>
    <col min="39" max="39" width="11.375" style="9" customWidth="1"/>
    <col min="40" max="40" width="8.125" style="9" customWidth="1"/>
    <col min="41" max="48" width="5.625" style="4" hidden="1" customWidth="1"/>
    <col min="49" max="57" width="5.625" style="5" hidden="1" customWidth="1"/>
    <col min="58" max="58" width="5.625" style="4" hidden="1" customWidth="1"/>
    <col min="59" max="59" width="5.625" style="56" hidden="1" customWidth="1"/>
    <col min="60" max="16384" width="9.00390625" style="1" customWidth="1"/>
  </cols>
  <sheetData>
    <row r="1" spans="1:59" ht="13.5" customHeight="1">
      <c r="A1" s="9" t="s">
        <v>4</v>
      </c>
      <c r="AK1" s="4"/>
      <c r="AL1" s="4"/>
      <c r="AM1" s="4"/>
      <c r="AN1" s="4"/>
      <c r="AS1" s="5"/>
      <c r="AT1" s="5"/>
      <c r="AU1" s="5"/>
      <c r="AV1" s="5"/>
      <c r="BB1" s="4"/>
      <c r="BC1" s="56"/>
      <c r="BD1" s="1"/>
      <c r="BE1" s="1"/>
      <c r="BF1" s="1"/>
      <c r="BG1" s="1"/>
    </row>
    <row r="2" spans="1:59" ht="13.5" customHeight="1">
      <c r="A2" s="35" t="s">
        <v>39</v>
      </c>
      <c r="B2" s="36"/>
      <c r="C2" s="36"/>
      <c r="D2" s="36"/>
      <c r="E2" s="37"/>
      <c r="F2" s="37"/>
      <c r="G2" s="35"/>
      <c r="H2" s="39"/>
      <c r="AK2" s="4"/>
      <c r="AL2" s="4"/>
      <c r="AM2" s="4"/>
      <c r="AN2" s="4"/>
      <c r="AS2" s="5"/>
      <c r="AT2" s="5"/>
      <c r="AU2" s="5"/>
      <c r="AV2" s="5"/>
      <c r="BB2" s="4"/>
      <c r="BC2" s="56"/>
      <c r="BD2" s="1"/>
      <c r="BE2" s="1"/>
      <c r="BF2" s="1"/>
      <c r="BG2" s="1"/>
    </row>
    <row r="3" spans="1:59" ht="13.5" customHeight="1">
      <c r="A3" s="35" t="s">
        <v>101</v>
      </c>
      <c r="B3" s="36"/>
      <c r="C3" s="36"/>
      <c r="D3" s="36"/>
      <c r="E3" s="37"/>
      <c r="F3" s="37"/>
      <c r="G3" s="35"/>
      <c r="H3" s="39"/>
      <c r="AK3" s="4"/>
      <c r="AL3" s="4"/>
      <c r="AM3" s="4"/>
      <c r="AN3" s="4"/>
      <c r="AS3" s="5"/>
      <c r="AT3" s="5"/>
      <c r="AU3" s="5"/>
      <c r="AV3" s="5"/>
      <c r="BB3" s="4"/>
      <c r="BC3" s="56"/>
      <c r="BD3" s="1"/>
      <c r="BE3" s="1"/>
      <c r="BF3" s="1"/>
      <c r="BG3" s="1"/>
    </row>
    <row r="4" spans="1:59" ht="13.5" customHeight="1">
      <c r="A4" s="35" t="s">
        <v>40</v>
      </c>
      <c r="B4" s="36"/>
      <c r="C4" s="36"/>
      <c r="D4" s="36"/>
      <c r="E4" s="37"/>
      <c r="F4" s="37"/>
      <c r="G4" s="35"/>
      <c r="H4" s="39"/>
      <c r="AK4" s="4"/>
      <c r="AL4" s="4"/>
      <c r="AM4" s="4"/>
      <c r="AN4" s="4"/>
      <c r="AS4" s="5"/>
      <c r="AT4" s="5"/>
      <c r="AU4" s="5"/>
      <c r="AV4" s="5"/>
      <c r="BB4" s="4"/>
      <c r="BC4" s="56"/>
      <c r="BD4" s="1"/>
      <c r="BE4" s="1"/>
      <c r="BF4" s="1"/>
      <c r="BG4" s="1"/>
    </row>
    <row r="5" spans="1:59" ht="17.25" customHeight="1" thickBot="1">
      <c r="A5" s="81" t="s">
        <v>99</v>
      </c>
      <c r="B5" s="81"/>
      <c r="C5" s="81"/>
      <c r="D5" s="81"/>
      <c r="E5" s="81"/>
      <c r="F5" s="81"/>
      <c r="G5" s="81"/>
      <c r="H5" s="81"/>
      <c r="AE5" s="82"/>
      <c r="AF5" s="41"/>
      <c r="AK5" s="4"/>
      <c r="AL5" s="4"/>
      <c r="AM5" s="4"/>
      <c r="AN5" s="4"/>
      <c r="AS5" s="5"/>
      <c r="AT5" s="5"/>
      <c r="AU5" s="5"/>
      <c r="AV5" s="5"/>
      <c r="BB5" s="4"/>
      <c r="BC5" s="56"/>
      <c r="BD5" s="1"/>
      <c r="BE5" s="1"/>
      <c r="BF5" s="1"/>
      <c r="BG5" s="1"/>
    </row>
    <row r="6" spans="1:59" ht="14.25" customHeight="1">
      <c r="A6" s="84" t="s">
        <v>100</v>
      </c>
      <c r="B6" s="84"/>
      <c r="C6" s="84"/>
      <c r="D6" s="84"/>
      <c r="E6" s="84"/>
      <c r="F6" s="84"/>
      <c r="G6" s="84"/>
      <c r="H6" s="84"/>
      <c r="AE6" s="83"/>
      <c r="AF6" s="41"/>
      <c r="AK6" s="4"/>
      <c r="AL6" s="4"/>
      <c r="AM6" s="4"/>
      <c r="AN6" s="4"/>
      <c r="AS6" s="5"/>
      <c r="AT6" s="5"/>
      <c r="AU6" s="5"/>
      <c r="AV6" s="5"/>
      <c r="BB6" s="4"/>
      <c r="BC6" s="56"/>
      <c r="BD6" s="1"/>
      <c r="BE6" s="1"/>
      <c r="BF6" s="1"/>
      <c r="BG6" s="1"/>
    </row>
    <row r="7" spans="1:59" ht="14.25" customHeight="1">
      <c r="A7" s="81" t="s">
        <v>41</v>
      </c>
      <c r="B7" s="81"/>
      <c r="C7" s="81"/>
      <c r="D7" s="81"/>
      <c r="E7" s="81"/>
      <c r="F7" s="81"/>
      <c r="G7" s="81"/>
      <c r="H7" s="81"/>
      <c r="AK7" s="4"/>
      <c r="AL7" s="4"/>
      <c r="AM7" s="4"/>
      <c r="AN7" s="4"/>
      <c r="AS7" s="5"/>
      <c r="AT7" s="5"/>
      <c r="AU7" s="5"/>
      <c r="AV7" s="5"/>
      <c r="BB7" s="4"/>
      <c r="BC7" s="56"/>
      <c r="BD7" s="1"/>
      <c r="BE7" s="1"/>
      <c r="BF7" s="1"/>
      <c r="BG7" s="1"/>
    </row>
    <row r="8" ht="14.25" customHeight="1" thickBot="1"/>
    <row r="9" spans="1:59" ht="42" customHeight="1" thickBot="1">
      <c r="A9" s="85" t="s">
        <v>112</v>
      </c>
      <c r="B9" s="88" t="s">
        <v>0</v>
      </c>
      <c r="C9" s="92" t="s">
        <v>47</v>
      </c>
      <c r="D9" s="92" t="s">
        <v>48</v>
      </c>
      <c r="E9" s="92" t="s">
        <v>52</v>
      </c>
      <c r="F9" s="96" t="s">
        <v>1</v>
      </c>
      <c r="G9" s="100" t="s">
        <v>11</v>
      </c>
      <c r="H9" s="96" t="s">
        <v>2</v>
      </c>
      <c r="I9" s="101" t="s">
        <v>21</v>
      </c>
      <c r="J9" s="104" t="s">
        <v>83</v>
      </c>
      <c r="K9" s="105"/>
      <c r="L9" s="108" t="s">
        <v>103</v>
      </c>
      <c r="M9" s="109"/>
      <c r="N9" s="109"/>
      <c r="O9" s="109"/>
      <c r="P9" s="109"/>
      <c r="Q9" s="109"/>
      <c r="R9" s="109"/>
      <c r="S9" s="110"/>
      <c r="T9" s="111" t="s">
        <v>33</v>
      </c>
      <c r="U9" s="112"/>
      <c r="V9" s="115" t="s">
        <v>10</v>
      </c>
      <c r="W9" s="116"/>
      <c r="X9" s="116"/>
      <c r="Y9" s="116"/>
      <c r="Z9" s="116"/>
      <c r="AA9" s="116"/>
      <c r="AB9" s="116"/>
      <c r="AC9" s="116"/>
      <c r="AD9" s="116"/>
      <c r="AE9" s="117"/>
      <c r="AF9" s="118"/>
      <c r="AG9" s="119" t="s">
        <v>102</v>
      </c>
      <c r="AH9" s="12"/>
      <c r="AI9" s="12"/>
      <c r="AJ9" s="13"/>
      <c r="AK9" s="123" t="s">
        <v>36</v>
      </c>
      <c r="AL9" s="124"/>
      <c r="AM9" s="127" t="s">
        <v>3</v>
      </c>
      <c r="AN9" s="127" t="s">
        <v>98</v>
      </c>
      <c r="AO9" s="130" t="s">
        <v>71</v>
      </c>
      <c r="AP9" s="131"/>
      <c r="AQ9" s="142" t="s">
        <v>86</v>
      </c>
      <c r="AR9" s="143"/>
      <c r="AS9" s="146" t="s">
        <v>70</v>
      </c>
      <c r="AT9" s="147"/>
      <c r="AU9" s="147"/>
      <c r="AV9" s="130"/>
      <c r="AW9" s="148" t="s">
        <v>72</v>
      </c>
      <c r="AX9" s="148"/>
      <c r="AY9" s="148"/>
      <c r="AZ9" s="148"/>
      <c r="BA9" s="148"/>
      <c r="BB9" s="148"/>
      <c r="BC9" s="149" t="s">
        <v>73</v>
      </c>
      <c r="BD9" s="150"/>
      <c r="BE9" s="151"/>
      <c r="BF9" s="142" t="s">
        <v>96</v>
      </c>
      <c r="BG9" s="143"/>
    </row>
    <row r="10" spans="1:59" ht="45.75" customHeight="1">
      <c r="A10" s="86"/>
      <c r="B10" s="89"/>
      <c r="C10" s="93"/>
      <c r="D10" s="93"/>
      <c r="E10" s="93"/>
      <c r="F10" s="97"/>
      <c r="G10" s="97"/>
      <c r="H10" s="97"/>
      <c r="I10" s="102"/>
      <c r="J10" s="106"/>
      <c r="K10" s="107"/>
      <c r="L10" s="155" t="s">
        <v>58</v>
      </c>
      <c r="M10" s="156"/>
      <c r="N10" s="156"/>
      <c r="O10" s="157"/>
      <c r="P10" s="158" t="s">
        <v>59</v>
      </c>
      <c r="Q10" s="159"/>
      <c r="R10" s="159"/>
      <c r="S10" s="160"/>
      <c r="T10" s="161" t="s">
        <v>57</v>
      </c>
      <c r="U10" s="162"/>
      <c r="V10" s="163" t="s">
        <v>12</v>
      </c>
      <c r="W10" s="166" t="s">
        <v>42</v>
      </c>
      <c r="X10" s="167"/>
      <c r="Y10" s="168"/>
      <c r="Z10" s="132" t="s">
        <v>13</v>
      </c>
      <c r="AA10" s="133"/>
      <c r="AB10" s="133"/>
      <c r="AC10" s="133"/>
      <c r="AD10" s="134"/>
      <c r="AE10" s="135" t="s">
        <v>105</v>
      </c>
      <c r="AF10" s="136"/>
      <c r="AG10" s="120"/>
      <c r="AH10" s="137" t="s">
        <v>42</v>
      </c>
      <c r="AI10" s="138"/>
      <c r="AJ10" s="139"/>
      <c r="AK10" s="125"/>
      <c r="AL10" s="126"/>
      <c r="AM10" s="128"/>
      <c r="AN10" s="128"/>
      <c r="AO10" s="130"/>
      <c r="AP10" s="131"/>
      <c r="AQ10" s="144"/>
      <c r="AR10" s="145"/>
      <c r="AS10" s="144" t="s">
        <v>68</v>
      </c>
      <c r="AT10" s="169"/>
      <c r="AU10" s="144" t="s">
        <v>69</v>
      </c>
      <c r="AV10" s="145"/>
      <c r="AW10" s="144" t="s">
        <v>68</v>
      </c>
      <c r="AX10" s="145"/>
      <c r="AY10" s="144" t="s">
        <v>69</v>
      </c>
      <c r="AZ10" s="145"/>
      <c r="BA10" s="170" t="s">
        <v>90</v>
      </c>
      <c r="BB10" s="171"/>
      <c r="BC10" s="152"/>
      <c r="BD10" s="153"/>
      <c r="BE10" s="154"/>
      <c r="BF10" s="144"/>
      <c r="BG10" s="145"/>
    </row>
    <row r="11" spans="1:59" ht="30.75" customHeight="1">
      <c r="A11" s="86"/>
      <c r="B11" s="90"/>
      <c r="C11" s="94"/>
      <c r="D11" s="94"/>
      <c r="E11" s="94"/>
      <c r="F11" s="98"/>
      <c r="G11" s="98"/>
      <c r="H11" s="98"/>
      <c r="I11" s="102"/>
      <c r="J11" s="172" t="s">
        <v>34</v>
      </c>
      <c r="K11" s="174" t="s">
        <v>60</v>
      </c>
      <c r="L11" s="44"/>
      <c r="M11" s="47"/>
      <c r="N11" s="176" t="s">
        <v>85</v>
      </c>
      <c r="O11" s="177"/>
      <c r="P11" s="44"/>
      <c r="Q11" s="47"/>
      <c r="R11" s="178" t="s">
        <v>85</v>
      </c>
      <c r="S11" s="179"/>
      <c r="T11" s="180" t="s">
        <v>34</v>
      </c>
      <c r="U11" s="113" t="s">
        <v>104</v>
      </c>
      <c r="V11" s="164"/>
      <c r="W11" s="140" t="s">
        <v>43</v>
      </c>
      <c r="X11" s="140" t="s">
        <v>44</v>
      </c>
      <c r="Y11" s="182" t="s">
        <v>45</v>
      </c>
      <c r="Z11" s="184" t="s">
        <v>5</v>
      </c>
      <c r="AA11" s="186" t="s">
        <v>6</v>
      </c>
      <c r="AB11" s="188" t="s">
        <v>7</v>
      </c>
      <c r="AC11" s="190" t="s">
        <v>8</v>
      </c>
      <c r="AD11" s="192" t="s">
        <v>9</v>
      </c>
      <c r="AE11" s="194" t="s">
        <v>37</v>
      </c>
      <c r="AF11" s="196" t="s">
        <v>38</v>
      </c>
      <c r="AG11" s="121"/>
      <c r="AH11" s="198" t="s">
        <v>46</v>
      </c>
      <c r="AI11" s="200" t="s">
        <v>43</v>
      </c>
      <c r="AJ11" s="202" t="s">
        <v>45</v>
      </c>
      <c r="AK11" s="125" t="s">
        <v>37</v>
      </c>
      <c r="AL11" s="205" t="s">
        <v>38</v>
      </c>
      <c r="AM11" s="128"/>
      <c r="AN11" s="128"/>
      <c r="AO11" s="207" t="s">
        <v>71</v>
      </c>
      <c r="AP11" s="209" t="s">
        <v>60</v>
      </c>
      <c r="AQ11" s="211" t="s">
        <v>82</v>
      </c>
      <c r="AR11" s="213" t="s">
        <v>88</v>
      </c>
      <c r="AS11" s="211"/>
      <c r="AT11" s="213" t="s">
        <v>89</v>
      </c>
      <c r="AU11" s="211"/>
      <c r="AV11" s="213" t="s">
        <v>89</v>
      </c>
      <c r="AW11" s="213"/>
      <c r="AX11" s="213" t="s">
        <v>89</v>
      </c>
      <c r="AY11" s="213"/>
      <c r="AZ11" s="213" t="s">
        <v>89</v>
      </c>
      <c r="BA11" s="148"/>
      <c r="BB11" s="213" t="s">
        <v>89</v>
      </c>
      <c r="BC11" s="214" t="s">
        <v>91</v>
      </c>
      <c r="BD11" s="214" t="s">
        <v>92</v>
      </c>
      <c r="BE11" s="214" t="s">
        <v>97</v>
      </c>
      <c r="BF11" s="209" t="s">
        <v>93</v>
      </c>
      <c r="BG11" s="216" t="s">
        <v>93</v>
      </c>
    </row>
    <row r="12" spans="1:59" ht="19.5" customHeight="1" thickBot="1">
      <c r="A12" s="87"/>
      <c r="B12" s="91"/>
      <c r="C12" s="95"/>
      <c r="D12" s="95"/>
      <c r="E12" s="95"/>
      <c r="F12" s="99"/>
      <c r="G12" s="99"/>
      <c r="H12" s="99"/>
      <c r="I12" s="103"/>
      <c r="J12" s="173"/>
      <c r="K12" s="175"/>
      <c r="L12" s="45" t="s">
        <v>93</v>
      </c>
      <c r="M12" s="48" t="s">
        <v>94</v>
      </c>
      <c r="N12" s="46" t="s">
        <v>93</v>
      </c>
      <c r="O12" s="49" t="s">
        <v>94</v>
      </c>
      <c r="P12" s="45" t="s">
        <v>93</v>
      </c>
      <c r="Q12" s="48" t="s">
        <v>94</v>
      </c>
      <c r="R12" s="46" t="s">
        <v>93</v>
      </c>
      <c r="S12" s="49" t="s">
        <v>94</v>
      </c>
      <c r="T12" s="181"/>
      <c r="U12" s="114"/>
      <c r="V12" s="165"/>
      <c r="W12" s="141"/>
      <c r="X12" s="141"/>
      <c r="Y12" s="183"/>
      <c r="Z12" s="185"/>
      <c r="AA12" s="187"/>
      <c r="AB12" s="189"/>
      <c r="AC12" s="191"/>
      <c r="AD12" s="193"/>
      <c r="AE12" s="195"/>
      <c r="AF12" s="197"/>
      <c r="AG12" s="122"/>
      <c r="AH12" s="199"/>
      <c r="AI12" s="201"/>
      <c r="AJ12" s="203"/>
      <c r="AK12" s="204"/>
      <c r="AL12" s="206"/>
      <c r="AM12" s="129"/>
      <c r="AN12" s="129"/>
      <c r="AO12" s="208"/>
      <c r="AP12" s="210"/>
      <c r="AQ12" s="212"/>
      <c r="AR12" s="213"/>
      <c r="AS12" s="212"/>
      <c r="AT12" s="213"/>
      <c r="AU12" s="212"/>
      <c r="AV12" s="213"/>
      <c r="AW12" s="213"/>
      <c r="AX12" s="213"/>
      <c r="AY12" s="213"/>
      <c r="AZ12" s="213"/>
      <c r="BA12" s="148"/>
      <c r="BB12" s="213"/>
      <c r="BC12" s="215"/>
      <c r="BD12" s="215"/>
      <c r="BE12" s="215"/>
      <c r="BF12" s="210"/>
      <c r="BG12" s="217"/>
    </row>
    <row r="13" spans="1:59" ht="33.75" customHeight="1">
      <c r="A13" s="14" t="s">
        <v>32</v>
      </c>
      <c r="B13" s="15">
        <v>1</v>
      </c>
      <c r="C13" s="16" t="s">
        <v>50</v>
      </c>
      <c r="D13" s="16" t="s">
        <v>75</v>
      </c>
      <c r="E13" s="16" t="s">
        <v>22</v>
      </c>
      <c r="F13" s="17" t="s">
        <v>24</v>
      </c>
      <c r="G13" s="17" t="s">
        <v>76</v>
      </c>
      <c r="H13" s="18" t="s">
        <v>14</v>
      </c>
      <c r="I13" s="19">
        <v>23994</v>
      </c>
      <c r="J13" s="20" t="s">
        <v>95</v>
      </c>
      <c r="K13" s="58" t="s">
        <v>29</v>
      </c>
      <c r="L13" s="59">
        <v>2</v>
      </c>
      <c r="M13" s="60">
        <v>6</v>
      </c>
      <c r="N13" s="61">
        <v>1</v>
      </c>
      <c r="O13" s="62">
        <v>6</v>
      </c>
      <c r="P13" s="59">
        <v>1</v>
      </c>
      <c r="Q13" s="52">
        <v>6</v>
      </c>
      <c r="R13" s="61">
        <v>1</v>
      </c>
      <c r="S13" s="62">
        <v>6</v>
      </c>
      <c r="T13" s="63" t="s">
        <v>108</v>
      </c>
      <c r="U13" s="21"/>
      <c r="V13" s="22" t="s">
        <v>15</v>
      </c>
      <c r="W13" s="23"/>
      <c r="X13" s="24"/>
      <c r="Y13" s="25"/>
      <c r="Z13" s="26" t="s">
        <v>15</v>
      </c>
      <c r="AA13" s="27" t="s">
        <v>19</v>
      </c>
      <c r="AB13" s="27" t="s">
        <v>19</v>
      </c>
      <c r="AC13" s="28" t="s">
        <v>15</v>
      </c>
      <c r="AD13" s="71" t="s">
        <v>19</v>
      </c>
      <c r="AE13" s="75" t="s">
        <v>109</v>
      </c>
      <c r="AF13" s="76" t="s">
        <v>110</v>
      </c>
      <c r="AG13" s="29" t="s">
        <v>15</v>
      </c>
      <c r="AH13" s="23"/>
      <c r="AI13" s="24"/>
      <c r="AJ13" s="25"/>
      <c r="AK13" s="30"/>
      <c r="AL13" s="31"/>
      <c r="AM13" s="79" t="s">
        <v>28</v>
      </c>
      <c r="AN13" s="70"/>
      <c r="AO13" s="68" t="str">
        <f aca="true" t="shared" si="0" ref="AO13:AP21">IF(ISBLANK(J13),"",J13)</f>
        <v>③</v>
      </c>
      <c r="AP13" s="8" t="str">
        <f t="shared" si="0"/>
        <v>社会福祉士等</v>
      </c>
      <c r="AQ13" s="8" t="str">
        <f aca="true" t="shared" si="1" ref="AQ13:AQ21">IF(COUNTIF(Z13:AC13,"*○*")&gt;=1,"○","")</f>
        <v>○</v>
      </c>
      <c r="AR13" s="8">
        <f aca="true" t="shared" si="2" ref="AR13:AR21">IF(COUNTIF(AD13,"*○*")=1,"○","")</f>
      </c>
      <c r="AS13" s="8">
        <f aca="true" t="shared" si="3" ref="AS13:AS21">IF(ISERROR(SEARCH("",L13)&gt;0),0,L13)</f>
        <v>2</v>
      </c>
      <c r="AT13" s="8">
        <f aca="true" t="shared" si="4" ref="AT13:AT21">IF(ISERROR(SEARCH("",N13)&gt;0),0,N13)</f>
        <v>1</v>
      </c>
      <c r="AU13" s="8">
        <f aca="true" t="shared" si="5" ref="AU13:AU21">IF(ISBLANK(P13),0,P13)</f>
        <v>1</v>
      </c>
      <c r="AV13" s="8">
        <f aca="true" t="shared" si="6" ref="AV13:AV21">IF(ISBLANK(R13),0,R13)</f>
        <v>1</v>
      </c>
      <c r="AW13" s="8">
        <f>IF(ISERROR(SEARCH("",J13)&gt;0),"",IF(OR(J13="①",J13="②",J13="③"),VLOOKUP(J13,'実務経験'!$A$2:$E$5,3,0),"エラー"))</f>
        <v>3</v>
      </c>
      <c r="AX13" s="8">
        <f>IF(AR13="○",VLOOKUP(J13,'実務経験'!$A$3:$H$6,6,0),"")</f>
      </c>
      <c r="AY13" s="8">
        <f>IF(ISERROR(SEARCH("",J13)&gt;0),"",IF(AW13="エラー",AW13,VLOOKUP(J13,'実務経験'!$A$2:$E$5,4,0)))</f>
        <v>3</v>
      </c>
      <c r="AZ13" s="8">
        <f>IF(AR13="○",VLOOKUP(J13,'実務経験'!$A$3:$H$6,7,0),"")</f>
      </c>
      <c r="BA13" s="8">
        <f>IF(ISERROR(SEARCH("",J13)&gt;0),"",IF(AW13="エラー",AW13,VLOOKUP(J13,'実務経験'!$A$2:$E$5,5,0)))</f>
        <v>3</v>
      </c>
      <c r="BB13" s="8">
        <f>IF(ISERROR(SEARCH("",J13)&gt;0),"",IF(AR13="○",IF(AW13="エラー",AW13,VLOOKUP(J13,'実務経験'!$A$3:$H$6,8,0)),""))</f>
      </c>
      <c r="BC13" s="8" t="str">
        <f aca="true" t="shared" si="7" ref="BC13:BC21">IF(AQ13="○",IF(ISERROR(SEARCH("",J13)&gt;0),"",IF(AO13="①",IF(OR(L13&gt;=AW13,P13&gt;=AY13),"○","×"),IF(AO13="②",IF(AS13+AU13&gt;=BA13,"○","×"),IF(AO13="③",IF(AS13+AU13+BF13&gt;=BA13,"○","×"),"エラー")))),"")</f>
        <v>○</v>
      </c>
      <c r="BD13" s="7">
        <f aca="true" t="shared" si="8" ref="BD13:BD21">IF(AR13="○",IF(AO13="①",IF(OR(AS13&gt;=AW13,AU13&gt;=AY13),IF(OR(AT13&gt;=BB13,AV13&gt;=BB13),"○","×"),"×"),IF(AO13="②",IF(OR(AS13&gt;=AW13,AU13&gt;=AY13),IF(OR(AT13&gt;=BB13,AV13&gt;=BB13),"○","×"),"×"),IF(AO13="③",IF(N13+R13+BG13&gt;=BB13,"○","×"),"×"))),"")</f>
      </c>
      <c r="BE13" s="7">
        <f>IF(AND(BC13="×",BD13="×"),"×","")</f>
      </c>
      <c r="BF13" s="6">
        <f aca="true" t="shared" si="9" ref="BF13:BF21">IF(M13+Q13&gt;=12,1,0)</f>
        <v>1</v>
      </c>
      <c r="BG13" s="57">
        <f aca="true" t="shared" si="10" ref="BG13:BG21">IF(O13+S13&gt;=12,1,0)</f>
        <v>1</v>
      </c>
    </row>
    <row r="14" spans="1:59" ht="33" customHeight="1">
      <c r="A14" s="14" t="s">
        <v>32</v>
      </c>
      <c r="B14" s="15">
        <v>2</v>
      </c>
      <c r="C14" s="16" t="s">
        <v>49</v>
      </c>
      <c r="D14" s="16" t="s">
        <v>17</v>
      </c>
      <c r="E14" s="16" t="s">
        <v>9</v>
      </c>
      <c r="F14" s="17" t="s">
        <v>25</v>
      </c>
      <c r="G14" s="17" t="s">
        <v>77</v>
      </c>
      <c r="H14" s="18" t="s">
        <v>16</v>
      </c>
      <c r="I14" s="19">
        <v>20380</v>
      </c>
      <c r="J14" s="33" t="s">
        <v>74</v>
      </c>
      <c r="K14" s="34" t="s">
        <v>30</v>
      </c>
      <c r="L14" s="53">
        <v>7</v>
      </c>
      <c r="M14" s="54"/>
      <c r="N14" s="55">
        <v>3</v>
      </c>
      <c r="O14" s="64">
        <v>1</v>
      </c>
      <c r="P14" s="53"/>
      <c r="Q14" s="65"/>
      <c r="R14" s="55"/>
      <c r="S14" s="64"/>
      <c r="T14" s="66" t="s">
        <v>106</v>
      </c>
      <c r="U14" s="67" t="s">
        <v>35</v>
      </c>
      <c r="V14" s="22" t="s">
        <v>15</v>
      </c>
      <c r="W14" s="23"/>
      <c r="X14" s="24"/>
      <c r="Y14" s="25"/>
      <c r="Z14" s="26" t="s">
        <v>19</v>
      </c>
      <c r="AA14" s="27" t="s">
        <v>19</v>
      </c>
      <c r="AB14" s="27" t="s">
        <v>19</v>
      </c>
      <c r="AC14" s="28" t="s">
        <v>19</v>
      </c>
      <c r="AD14" s="71" t="s">
        <v>15</v>
      </c>
      <c r="AE14" s="74"/>
      <c r="AF14" s="31"/>
      <c r="AG14" s="29" t="s">
        <v>15</v>
      </c>
      <c r="AH14" s="23"/>
      <c r="AI14" s="24"/>
      <c r="AJ14" s="25"/>
      <c r="AK14" s="30"/>
      <c r="AL14" s="31"/>
      <c r="AM14" s="80" t="s">
        <v>20</v>
      </c>
      <c r="AN14" s="69"/>
      <c r="AO14" s="68" t="str">
        <f t="shared" si="0"/>
        <v>②</v>
      </c>
      <c r="AP14" s="8" t="str">
        <f t="shared" si="0"/>
        <v>ヘルパー２級</v>
      </c>
      <c r="AQ14" s="8">
        <f t="shared" si="1"/>
      </c>
      <c r="AR14" s="8" t="str">
        <f t="shared" si="2"/>
        <v>○</v>
      </c>
      <c r="AS14" s="8">
        <f t="shared" si="3"/>
        <v>7</v>
      </c>
      <c r="AT14" s="8">
        <f t="shared" si="4"/>
        <v>3</v>
      </c>
      <c r="AU14" s="8">
        <f t="shared" si="5"/>
        <v>0</v>
      </c>
      <c r="AV14" s="8">
        <f t="shared" si="6"/>
        <v>0</v>
      </c>
      <c r="AW14" s="8">
        <f>IF(ISERROR(SEARCH("",J14)&gt;0),"",IF(OR(J14="①",J14="②",J14="③"),VLOOKUP(J14,'実務経験'!$A$2:$E$5,3,0),"エラー"))</f>
        <v>5</v>
      </c>
      <c r="AX14" s="8">
        <f>IF(AR14="○",VLOOKUP(J14,'実務経験'!$A$3:$H$6,6,0),"")</f>
        <v>3</v>
      </c>
      <c r="AY14" s="8">
        <f>IF(ISERROR(SEARCH("",J14)&gt;0),"",IF(AW14="エラー",AW14,VLOOKUP(J14,'実務経験'!$A$2:$E$5,4,0)))</f>
        <v>5</v>
      </c>
      <c r="AZ14" s="8">
        <f>IF(AR14="○",VLOOKUP(J14,'実務経験'!$A$3:$H$6,7,0),"")</f>
        <v>3</v>
      </c>
      <c r="BA14" s="8">
        <f>IF(ISERROR(SEARCH("",J14)&gt;0),"",IF(AW14="エラー",AW14,VLOOKUP(J14,'実務経験'!$A$2:$E$5,5,0)))</f>
        <v>5</v>
      </c>
      <c r="BB14" s="8">
        <f>IF(ISERROR(SEARCH("",J14)&gt;0),"",IF(AR14="○",IF(AW14="エラー",AW14,VLOOKUP(J14,'実務経験'!$A$3:$H$6,8,0)),""))</f>
        <v>3</v>
      </c>
      <c r="BC14" s="8">
        <f t="shared" si="7"/>
      </c>
      <c r="BD14" s="7" t="str">
        <f t="shared" si="8"/>
        <v>○</v>
      </c>
      <c r="BE14" s="7">
        <f aca="true" t="shared" si="11" ref="BE14:BE21">IF(AND(BC14="×",BD14="×"),"×","")</f>
      </c>
      <c r="BF14" s="6">
        <f t="shared" si="9"/>
        <v>0</v>
      </c>
      <c r="BG14" s="57">
        <f t="shared" si="10"/>
        <v>0</v>
      </c>
    </row>
    <row r="15" spans="1:59" ht="33" customHeight="1">
      <c r="A15" s="14" t="s">
        <v>32</v>
      </c>
      <c r="B15" s="15">
        <v>3</v>
      </c>
      <c r="C15" s="16" t="s">
        <v>51</v>
      </c>
      <c r="D15" s="16" t="s">
        <v>78</v>
      </c>
      <c r="E15" s="16" t="s">
        <v>26</v>
      </c>
      <c r="F15" s="17" t="s">
        <v>23</v>
      </c>
      <c r="G15" s="17" t="s">
        <v>79</v>
      </c>
      <c r="H15" s="18" t="s">
        <v>16</v>
      </c>
      <c r="I15" s="19">
        <v>22075</v>
      </c>
      <c r="J15" s="33" t="s">
        <v>74</v>
      </c>
      <c r="K15" s="34" t="s">
        <v>31</v>
      </c>
      <c r="L15" s="53"/>
      <c r="M15" s="54"/>
      <c r="N15" s="55"/>
      <c r="O15" s="64"/>
      <c r="P15" s="53">
        <v>10</v>
      </c>
      <c r="Q15" s="65"/>
      <c r="R15" s="55"/>
      <c r="S15" s="64"/>
      <c r="T15" s="66" t="s">
        <v>63</v>
      </c>
      <c r="U15" s="67" t="s">
        <v>107</v>
      </c>
      <c r="V15" s="22" t="s">
        <v>18</v>
      </c>
      <c r="W15" s="23" t="s">
        <v>53</v>
      </c>
      <c r="X15" s="24" t="s">
        <v>54</v>
      </c>
      <c r="Y15" s="25" t="s">
        <v>80</v>
      </c>
      <c r="Z15" s="26" t="s">
        <v>19</v>
      </c>
      <c r="AA15" s="27" t="s">
        <v>19</v>
      </c>
      <c r="AB15" s="27" t="s">
        <v>15</v>
      </c>
      <c r="AC15" s="28" t="s">
        <v>19</v>
      </c>
      <c r="AD15" s="71" t="s">
        <v>19</v>
      </c>
      <c r="AE15" s="74"/>
      <c r="AF15" s="31"/>
      <c r="AG15" s="29" t="s">
        <v>18</v>
      </c>
      <c r="AH15" s="23" t="s">
        <v>55</v>
      </c>
      <c r="AI15" s="24" t="s">
        <v>56</v>
      </c>
      <c r="AJ15" s="25" t="s">
        <v>81</v>
      </c>
      <c r="AK15" s="30"/>
      <c r="AL15" s="31"/>
      <c r="AM15" s="79" t="s">
        <v>27</v>
      </c>
      <c r="AN15" s="69"/>
      <c r="AO15" s="68" t="str">
        <f t="shared" si="0"/>
        <v>②</v>
      </c>
      <c r="AP15" s="8" t="str">
        <f t="shared" si="0"/>
        <v>社会福祉主事</v>
      </c>
      <c r="AQ15" s="8" t="str">
        <f t="shared" si="1"/>
        <v>○</v>
      </c>
      <c r="AR15" s="8">
        <f t="shared" si="2"/>
      </c>
      <c r="AS15" s="8">
        <f t="shared" si="3"/>
        <v>0</v>
      </c>
      <c r="AT15" s="8">
        <f t="shared" si="4"/>
        <v>0</v>
      </c>
      <c r="AU15" s="8">
        <f t="shared" si="5"/>
        <v>10</v>
      </c>
      <c r="AV15" s="8">
        <f t="shared" si="6"/>
        <v>0</v>
      </c>
      <c r="AW15" s="8">
        <f>IF(ISERROR(SEARCH("",J15)&gt;0),"",IF(OR(J15="①",J15="②",J15="③"),VLOOKUP(J15,'実務経験'!$A$2:$E$5,3,0),"エラー"))</f>
        <v>5</v>
      </c>
      <c r="AX15" s="8">
        <f>IF(AR15="○",VLOOKUP(J15,'実務経験'!$A$3:$H$6,6,0),"")</f>
      </c>
      <c r="AY15" s="8">
        <f>IF(ISERROR(SEARCH("",J15)&gt;0),"",IF(AW15="エラー",AW15,VLOOKUP(J15,'実務経験'!$A$2:$E$5,4,0)))</f>
        <v>5</v>
      </c>
      <c r="AZ15" s="8">
        <f>IF(AR15="○",VLOOKUP(J15,'実務経験'!$A$3:$H$6,7,0),"")</f>
      </c>
      <c r="BA15" s="8">
        <f>IF(ISERROR(SEARCH("",J15)&gt;0),"",IF(AW15="エラー",AW15,VLOOKUP(J15,'実務経験'!$A$2:$E$5,5,0)))</f>
        <v>5</v>
      </c>
      <c r="BB15" s="8">
        <f>IF(ISERROR(SEARCH("",J15)&gt;0),"",IF(AR15="○",IF(AW15="エラー",AW15,VLOOKUP(J15,'実務経験'!$A$3:$H$6,8,0)),""))</f>
      </c>
      <c r="BC15" s="8" t="str">
        <f t="shared" si="7"/>
        <v>○</v>
      </c>
      <c r="BD15" s="7">
        <f t="shared" si="8"/>
      </c>
      <c r="BE15" s="7">
        <f t="shared" si="11"/>
      </c>
      <c r="BF15" s="6">
        <f t="shared" si="9"/>
        <v>0</v>
      </c>
      <c r="BG15" s="57">
        <f t="shared" si="10"/>
        <v>0</v>
      </c>
    </row>
    <row r="16" spans="1:59" ht="33" customHeight="1">
      <c r="A16" s="14"/>
      <c r="B16" s="15">
        <v>4</v>
      </c>
      <c r="C16" s="16"/>
      <c r="D16" s="16"/>
      <c r="E16" s="16"/>
      <c r="F16" s="17"/>
      <c r="G16" s="17"/>
      <c r="H16" s="18"/>
      <c r="I16" s="19"/>
      <c r="J16" s="33"/>
      <c r="K16" s="34"/>
      <c r="L16" s="53"/>
      <c r="M16" s="54"/>
      <c r="N16" s="55"/>
      <c r="O16" s="64"/>
      <c r="P16" s="53"/>
      <c r="Q16" s="65"/>
      <c r="R16" s="55"/>
      <c r="S16" s="64"/>
      <c r="T16" s="66"/>
      <c r="U16" s="67"/>
      <c r="V16" s="22"/>
      <c r="W16" s="23"/>
      <c r="X16" s="24"/>
      <c r="Y16" s="25"/>
      <c r="Z16" s="26"/>
      <c r="AA16" s="27"/>
      <c r="AB16" s="27"/>
      <c r="AC16" s="28"/>
      <c r="AD16" s="71"/>
      <c r="AE16" s="72"/>
      <c r="AF16" s="31"/>
      <c r="AG16" s="29"/>
      <c r="AH16" s="23"/>
      <c r="AI16" s="24"/>
      <c r="AJ16" s="25"/>
      <c r="AK16" s="30"/>
      <c r="AL16" s="31"/>
      <c r="AM16" s="32"/>
      <c r="AN16" s="69"/>
      <c r="AO16" s="68">
        <f t="shared" si="0"/>
      </c>
      <c r="AP16" s="8">
        <f t="shared" si="0"/>
      </c>
      <c r="AQ16" s="8">
        <f t="shared" si="1"/>
      </c>
      <c r="AR16" s="8">
        <f t="shared" si="2"/>
      </c>
      <c r="AS16" s="8">
        <f t="shared" si="3"/>
        <v>0</v>
      </c>
      <c r="AT16" s="8">
        <f t="shared" si="4"/>
        <v>0</v>
      </c>
      <c r="AU16" s="8">
        <f t="shared" si="5"/>
        <v>0</v>
      </c>
      <c r="AV16" s="8">
        <f t="shared" si="6"/>
        <v>0</v>
      </c>
      <c r="AW16" s="8">
        <f>IF(ISERROR(SEARCH("",J16)&gt;0),"",IF(OR(J16="①",J16="②",J16="③"),VLOOKUP(J16,'実務経験'!$A$2:$E$5,3,0),"エラー"))</f>
      </c>
      <c r="AX16" s="8">
        <f>IF(AR16="○",VLOOKUP(J16,'実務経験'!$A$3:$H$6,6,0),"")</f>
      </c>
      <c r="AY16" s="8">
        <f>IF(ISERROR(SEARCH("",J16)&gt;0),"",IF(AW16="エラー",AW16,VLOOKUP(J16,'実務経験'!$A$2:$E$5,4,0)))</f>
      </c>
      <c r="AZ16" s="8">
        <f>IF(AR16="○",VLOOKUP(J16,'実務経験'!$A$3:$H$6,7,0),"")</f>
      </c>
      <c r="BA16" s="8">
        <f>IF(ISERROR(SEARCH("",J16)&gt;0),"",IF(AW16="エラー",AW16,VLOOKUP(J16,'実務経験'!$A$2:$E$5,5,0)))</f>
      </c>
      <c r="BB16" s="8">
        <f>IF(ISERROR(SEARCH("",J16)&gt;0),"",IF(AR16="○",IF(AW16="エラー",AW16,VLOOKUP(J16,'実務経験'!$A$3:$H$6,8,0)),""))</f>
      </c>
      <c r="BC16" s="8">
        <f t="shared" si="7"/>
      </c>
      <c r="BD16" s="7">
        <f t="shared" si="8"/>
      </c>
      <c r="BE16" s="7">
        <f t="shared" si="11"/>
      </c>
      <c r="BF16" s="6">
        <f t="shared" si="9"/>
        <v>0</v>
      </c>
      <c r="BG16" s="57">
        <f t="shared" si="10"/>
        <v>0</v>
      </c>
    </row>
    <row r="17" spans="1:59" ht="33" customHeight="1">
      <c r="A17" s="14"/>
      <c r="B17" s="15">
        <v>5</v>
      </c>
      <c r="C17" s="16"/>
      <c r="D17" s="16"/>
      <c r="E17" s="16"/>
      <c r="F17" s="17"/>
      <c r="G17" s="17"/>
      <c r="H17" s="18"/>
      <c r="I17" s="19"/>
      <c r="J17" s="33"/>
      <c r="K17" s="34"/>
      <c r="L17" s="53"/>
      <c r="M17" s="54"/>
      <c r="N17" s="55"/>
      <c r="O17" s="64"/>
      <c r="P17" s="53"/>
      <c r="Q17" s="65"/>
      <c r="R17" s="55"/>
      <c r="S17" s="64"/>
      <c r="T17" s="66"/>
      <c r="U17" s="67"/>
      <c r="V17" s="22"/>
      <c r="W17" s="23"/>
      <c r="X17" s="24"/>
      <c r="Y17" s="25"/>
      <c r="Z17" s="26"/>
      <c r="AA17" s="27"/>
      <c r="AB17" s="27"/>
      <c r="AC17" s="28"/>
      <c r="AD17" s="71"/>
      <c r="AE17" s="72"/>
      <c r="AF17" s="31"/>
      <c r="AG17" s="29"/>
      <c r="AH17" s="23"/>
      <c r="AI17" s="24"/>
      <c r="AJ17" s="25"/>
      <c r="AK17" s="30"/>
      <c r="AL17" s="31"/>
      <c r="AM17" s="32"/>
      <c r="AN17" s="69"/>
      <c r="AO17" s="68">
        <f t="shared" si="0"/>
      </c>
      <c r="AP17" s="8">
        <f t="shared" si="0"/>
      </c>
      <c r="AQ17" s="8">
        <f t="shared" si="1"/>
      </c>
      <c r="AR17" s="8">
        <f t="shared" si="2"/>
      </c>
      <c r="AS17" s="8">
        <f t="shared" si="3"/>
        <v>0</v>
      </c>
      <c r="AT17" s="8">
        <f t="shared" si="4"/>
        <v>0</v>
      </c>
      <c r="AU17" s="8">
        <f t="shared" si="5"/>
        <v>0</v>
      </c>
      <c r="AV17" s="8">
        <f t="shared" si="6"/>
        <v>0</v>
      </c>
      <c r="AW17" s="8">
        <f>IF(ISERROR(SEARCH("",J17)&gt;0),"",IF(OR(J17="①",J17="②",J17="③"),VLOOKUP(J17,'実務経験'!$A$2:$E$5,3,0),"エラー"))</f>
      </c>
      <c r="AX17" s="8">
        <f>IF(AR17="○",VLOOKUP(J17,'実務経験'!$A$3:$H$6,6,0),"")</f>
      </c>
      <c r="AY17" s="8">
        <f>IF(ISERROR(SEARCH("",J17)&gt;0),"",IF(AW17="エラー",AW17,VLOOKUP(J17,'実務経験'!$A$2:$E$5,4,0)))</f>
      </c>
      <c r="AZ17" s="8">
        <f>IF(AR17="○",VLOOKUP(J17,'実務経験'!$A$3:$H$6,7,0),"")</f>
      </c>
      <c r="BA17" s="8">
        <f>IF(ISERROR(SEARCH("",J17)&gt;0),"",IF(AW17="エラー",AW17,VLOOKUP(J17,'実務経験'!$A$2:$E$5,5,0)))</f>
      </c>
      <c r="BB17" s="8">
        <f>IF(ISERROR(SEARCH("",J17)&gt;0),"",IF(AR17="○",IF(AW17="エラー",AW17,VLOOKUP(J17,'実務経験'!$A$3:$H$6,8,0)),""))</f>
      </c>
      <c r="BC17" s="8">
        <f t="shared" si="7"/>
      </c>
      <c r="BD17" s="7">
        <f t="shared" si="8"/>
      </c>
      <c r="BE17" s="7">
        <f t="shared" si="11"/>
      </c>
      <c r="BF17" s="6">
        <f t="shared" si="9"/>
        <v>0</v>
      </c>
      <c r="BG17" s="57">
        <f t="shared" si="10"/>
        <v>0</v>
      </c>
    </row>
    <row r="18" spans="1:59" ht="33" customHeight="1">
      <c r="A18" s="14"/>
      <c r="B18" s="15">
        <v>6</v>
      </c>
      <c r="C18" s="16"/>
      <c r="D18" s="16"/>
      <c r="E18" s="16"/>
      <c r="F18" s="17"/>
      <c r="G18" s="17"/>
      <c r="H18" s="18"/>
      <c r="I18" s="19"/>
      <c r="J18" s="33"/>
      <c r="K18" s="34"/>
      <c r="L18" s="53"/>
      <c r="M18" s="54"/>
      <c r="N18" s="55"/>
      <c r="O18" s="64"/>
      <c r="P18" s="53"/>
      <c r="Q18" s="65"/>
      <c r="R18" s="55"/>
      <c r="S18" s="64"/>
      <c r="T18" s="66"/>
      <c r="U18" s="67"/>
      <c r="V18" s="22"/>
      <c r="W18" s="23"/>
      <c r="X18" s="24"/>
      <c r="Y18" s="25"/>
      <c r="Z18" s="26"/>
      <c r="AA18" s="27"/>
      <c r="AB18" s="27"/>
      <c r="AC18" s="28"/>
      <c r="AD18" s="71"/>
      <c r="AE18" s="72"/>
      <c r="AF18" s="31"/>
      <c r="AG18" s="29"/>
      <c r="AH18" s="23"/>
      <c r="AI18" s="24"/>
      <c r="AJ18" s="25"/>
      <c r="AK18" s="30"/>
      <c r="AL18" s="31"/>
      <c r="AM18" s="32"/>
      <c r="AN18" s="69"/>
      <c r="AO18" s="68">
        <f t="shared" si="0"/>
      </c>
      <c r="AP18" s="8">
        <f t="shared" si="0"/>
      </c>
      <c r="AQ18" s="8">
        <f t="shared" si="1"/>
      </c>
      <c r="AR18" s="8">
        <f t="shared" si="2"/>
      </c>
      <c r="AS18" s="8">
        <f t="shared" si="3"/>
        <v>0</v>
      </c>
      <c r="AT18" s="8">
        <f t="shared" si="4"/>
        <v>0</v>
      </c>
      <c r="AU18" s="8">
        <f t="shared" si="5"/>
        <v>0</v>
      </c>
      <c r="AV18" s="8">
        <f t="shared" si="6"/>
        <v>0</v>
      </c>
      <c r="AW18" s="8">
        <f>IF(ISERROR(SEARCH("",J18)&gt;0),"",IF(OR(J18="①",J18="②",J18="③"),VLOOKUP(J18,'実務経験'!$A$2:$E$5,3,0),"エラー"))</f>
      </c>
      <c r="AX18" s="8">
        <f>IF(AR18="○",VLOOKUP(J18,'実務経験'!$A$3:$H$6,6,0),"")</f>
      </c>
      <c r="AY18" s="8">
        <f>IF(ISERROR(SEARCH("",J18)&gt;0),"",IF(AW18="エラー",AW18,VLOOKUP(J18,'実務経験'!$A$2:$E$5,4,0)))</f>
      </c>
      <c r="AZ18" s="8">
        <f>IF(AR18="○",VLOOKUP(J18,'実務経験'!$A$3:$H$6,7,0),"")</f>
      </c>
      <c r="BA18" s="8">
        <f>IF(ISERROR(SEARCH("",J18)&gt;0),"",IF(AW18="エラー",AW18,VLOOKUP(J18,'実務経験'!$A$2:$E$5,5,0)))</f>
      </c>
      <c r="BB18" s="8">
        <f>IF(ISERROR(SEARCH("",J18)&gt;0),"",IF(AR18="○",IF(AW18="エラー",AW18,VLOOKUP(J18,'実務経験'!$A$3:$H$6,8,0)),""))</f>
      </c>
      <c r="BC18" s="8">
        <f t="shared" si="7"/>
      </c>
      <c r="BD18" s="7">
        <f t="shared" si="8"/>
      </c>
      <c r="BE18" s="7">
        <f t="shared" si="11"/>
      </c>
      <c r="BF18" s="6">
        <f t="shared" si="9"/>
        <v>0</v>
      </c>
      <c r="BG18" s="57">
        <f t="shared" si="10"/>
        <v>0</v>
      </c>
    </row>
    <row r="19" spans="1:59" ht="33" customHeight="1">
      <c r="A19" s="14"/>
      <c r="B19" s="15">
        <v>8</v>
      </c>
      <c r="C19" s="16"/>
      <c r="D19" s="16"/>
      <c r="E19" s="16"/>
      <c r="F19" s="17"/>
      <c r="G19" s="17"/>
      <c r="H19" s="18"/>
      <c r="I19" s="19"/>
      <c r="J19" s="33"/>
      <c r="K19" s="34"/>
      <c r="L19" s="53"/>
      <c r="M19" s="54"/>
      <c r="N19" s="55"/>
      <c r="O19" s="64"/>
      <c r="P19" s="53"/>
      <c r="Q19" s="65"/>
      <c r="R19" s="55"/>
      <c r="S19" s="64"/>
      <c r="T19" s="66"/>
      <c r="U19" s="67"/>
      <c r="V19" s="22"/>
      <c r="W19" s="23"/>
      <c r="X19" s="24"/>
      <c r="Y19" s="25"/>
      <c r="Z19" s="26"/>
      <c r="AA19" s="27"/>
      <c r="AB19" s="27"/>
      <c r="AC19" s="28"/>
      <c r="AD19" s="71"/>
      <c r="AE19" s="72"/>
      <c r="AF19" s="31"/>
      <c r="AG19" s="29"/>
      <c r="AH19" s="23"/>
      <c r="AI19" s="24"/>
      <c r="AJ19" s="25"/>
      <c r="AK19" s="30"/>
      <c r="AL19" s="31"/>
      <c r="AM19" s="32"/>
      <c r="AN19" s="69"/>
      <c r="AO19" s="68">
        <f t="shared" si="0"/>
      </c>
      <c r="AP19" s="8">
        <f t="shared" si="0"/>
      </c>
      <c r="AQ19" s="8">
        <f t="shared" si="1"/>
      </c>
      <c r="AR19" s="8">
        <f t="shared" si="2"/>
      </c>
      <c r="AS19" s="8">
        <f t="shared" si="3"/>
        <v>0</v>
      </c>
      <c r="AT19" s="8">
        <f t="shared" si="4"/>
        <v>0</v>
      </c>
      <c r="AU19" s="8">
        <f t="shared" si="5"/>
        <v>0</v>
      </c>
      <c r="AV19" s="8">
        <f t="shared" si="6"/>
        <v>0</v>
      </c>
      <c r="AW19" s="8">
        <f>IF(ISERROR(SEARCH("",J19)&gt;0),"",IF(OR(J19="①",J19="②",J19="③"),VLOOKUP(J19,'実務経験'!$A$2:$E$5,3,0),"エラー"))</f>
      </c>
      <c r="AX19" s="8">
        <f>IF(AR19="○",VLOOKUP(J19,'実務経験'!$A$3:$H$6,6,0),"")</f>
      </c>
      <c r="AY19" s="8">
        <f>IF(ISERROR(SEARCH("",J19)&gt;0),"",IF(AW19="エラー",AW19,VLOOKUP(J19,'実務経験'!$A$2:$E$5,4,0)))</f>
      </c>
      <c r="AZ19" s="8">
        <f>IF(AR19="○",VLOOKUP(J19,'実務経験'!$A$3:$H$6,7,0),"")</f>
      </c>
      <c r="BA19" s="8">
        <f>IF(ISERROR(SEARCH("",J19)&gt;0),"",IF(AW19="エラー",AW19,VLOOKUP(J19,'実務経験'!$A$2:$E$5,5,0)))</f>
      </c>
      <c r="BB19" s="8">
        <f>IF(ISERROR(SEARCH("",J19)&gt;0),"",IF(AR19="○",IF(AW19="エラー",AW19,VLOOKUP(J19,'実務経験'!$A$3:$H$6,8,0)),""))</f>
      </c>
      <c r="BC19" s="8">
        <f t="shared" si="7"/>
      </c>
      <c r="BD19" s="7">
        <f t="shared" si="8"/>
      </c>
      <c r="BE19" s="7">
        <f t="shared" si="11"/>
      </c>
      <c r="BF19" s="6">
        <f t="shared" si="9"/>
        <v>0</v>
      </c>
      <c r="BG19" s="57">
        <f t="shared" si="10"/>
        <v>0</v>
      </c>
    </row>
    <row r="20" spans="1:59" ht="33" customHeight="1">
      <c r="A20" s="14"/>
      <c r="B20" s="15">
        <v>9</v>
      </c>
      <c r="C20" s="16"/>
      <c r="D20" s="16"/>
      <c r="E20" s="16"/>
      <c r="F20" s="17"/>
      <c r="G20" s="17"/>
      <c r="H20" s="18"/>
      <c r="I20" s="19"/>
      <c r="J20" s="33"/>
      <c r="K20" s="34"/>
      <c r="L20" s="53"/>
      <c r="M20" s="54"/>
      <c r="N20" s="55"/>
      <c r="O20" s="64"/>
      <c r="P20" s="53"/>
      <c r="Q20" s="65"/>
      <c r="R20" s="55"/>
      <c r="S20" s="64"/>
      <c r="T20" s="66"/>
      <c r="U20" s="67"/>
      <c r="V20" s="22"/>
      <c r="W20" s="23"/>
      <c r="X20" s="24"/>
      <c r="Y20" s="25"/>
      <c r="Z20" s="26"/>
      <c r="AA20" s="27"/>
      <c r="AB20" s="27"/>
      <c r="AC20" s="28"/>
      <c r="AD20" s="71"/>
      <c r="AE20" s="72"/>
      <c r="AF20" s="31"/>
      <c r="AG20" s="29"/>
      <c r="AH20" s="23"/>
      <c r="AI20" s="24"/>
      <c r="AJ20" s="25"/>
      <c r="AK20" s="30"/>
      <c r="AL20" s="31"/>
      <c r="AM20" s="32"/>
      <c r="AN20" s="69"/>
      <c r="AO20" s="68">
        <f t="shared" si="0"/>
      </c>
      <c r="AP20" s="8">
        <f t="shared" si="0"/>
      </c>
      <c r="AQ20" s="8">
        <f t="shared" si="1"/>
      </c>
      <c r="AR20" s="8">
        <f t="shared" si="2"/>
      </c>
      <c r="AS20" s="8">
        <f t="shared" si="3"/>
        <v>0</v>
      </c>
      <c r="AT20" s="8">
        <f t="shared" si="4"/>
        <v>0</v>
      </c>
      <c r="AU20" s="8">
        <f t="shared" si="5"/>
        <v>0</v>
      </c>
      <c r="AV20" s="8">
        <f t="shared" si="6"/>
        <v>0</v>
      </c>
      <c r="AW20" s="8">
        <f>IF(ISERROR(SEARCH("",J20)&gt;0),"",IF(OR(J20="①",J20="②",J20="③"),VLOOKUP(J20,'実務経験'!$A$2:$E$5,3,0),"エラー"))</f>
      </c>
      <c r="AX20" s="8">
        <f>IF(AR20="○",VLOOKUP(J20,'実務経験'!$A$3:$H$6,6,0),"")</f>
      </c>
      <c r="AY20" s="8">
        <f>IF(ISERROR(SEARCH("",J20)&gt;0),"",IF(AW20="エラー",AW20,VLOOKUP(J20,'実務経験'!$A$2:$E$5,4,0)))</f>
      </c>
      <c r="AZ20" s="8">
        <f>IF(AR20="○",VLOOKUP(J20,'実務経験'!$A$3:$H$6,7,0),"")</f>
      </c>
      <c r="BA20" s="8">
        <f>IF(ISERROR(SEARCH("",J20)&gt;0),"",IF(AW20="エラー",AW20,VLOOKUP(J20,'実務経験'!$A$2:$E$5,5,0)))</f>
      </c>
      <c r="BB20" s="8">
        <f>IF(ISERROR(SEARCH("",J20)&gt;0),"",IF(AR20="○",IF(AW20="エラー",AW20,VLOOKUP(J20,'実務経験'!$A$3:$H$6,8,0)),""))</f>
      </c>
      <c r="BC20" s="8">
        <f t="shared" si="7"/>
      </c>
      <c r="BD20" s="7">
        <f t="shared" si="8"/>
      </c>
      <c r="BE20" s="7">
        <f t="shared" si="11"/>
      </c>
      <c r="BF20" s="6">
        <f t="shared" si="9"/>
        <v>0</v>
      </c>
      <c r="BG20" s="57">
        <f t="shared" si="10"/>
        <v>0</v>
      </c>
    </row>
    <row r="21" spans="1:59" ht="33" customHeight="1">
      <c r="A21" s="14"/>
      <c r="B21" s="15">
        <v>10</v>
      </c>
      <c r="C21" s="16"/>
      <c r="D21" s="16"/>
      <c r="E21" s="16"/>
      <c r="F21" s="17"/>
      <c r="G21" s="17"/>
      <c r="H21" s="18"/>
      <c r="I21" s="19"/>
      <c r="J21" s="33"/>
      <c r="K21" s="34"/>
      <c r="L21" s="53"/>
      <c r="M21" s="54"/>
      <c r="N21" s="55"/>
      <c r="O21" s="64"/>
      <c r="P21" s="53"/>
      <c r="Q21" s="65"/>
      <c r="R21" s="55"/>
      <c r="S21" s="64"/>
      <c r="T21" s="66"/>
      <c r="U21" s="67"/>
      <c r="V21" s="22"/>
      <c r="W21" s="23"/>
      <c r="X21" s="24"/>
      <c r="Y21" s="25"/>
      <c r="Z21" s="26"/>
      <c r="AA21" s="27"/>
      <c r="AB21" s="27"/>
      <c r="AC21" s="28"/>
      <c r="AD21" s="71"/>
      <c r="AE21" s="72"/>
      <c r="AF21" s="31"/>
      <c r="AG21" s="29"/>
      <c r="AH21" s="23"/>
      <c r="AI21" s="24"/>
      <c r="AJ21" s="25"/>
      <c r="AK21" s="30"/>
      <c r="AL21" s="31"/>
      <c r="AM21" s="32"/>
      <c r="AN21" s="69"/>
      <c r="AO21" s="68">
        <f t="shared" si="0"/>
      </c>
      <c r="AP21" s="8">
        <f t="shared" si="0"/>
      </c>
      <c r="AQ21" s="8">
        <f t="shared" si="1"/>
      </c>
      <c r="AR21" s="8">
        <f t="shared" si="2"/>
      </c>
      <c r="AS21" s="8">
        <f t="shared" si="3"/>
        <v>0</v>
      </c>
      <c r="AT21" s="8">
        <f t="shared" si="4"/>
        <v>0</v>
      </c>
      <c r="AU21" s="8">
        <f t="shared" si="5"/>
        <v>0</v>
      </c>
      <c r="AV21" s="8">
        <f t="shared" si="6"/>
        <v>0</v>
      </c>
      <c r="AW21" s="8">
        <f>IF(ISERROR(SEARCH("",J21)&gt;0),"",IF(OR(J21="①",J21="②",J21="③"),VLOOKUP(J21,'実務経験'!$A$2:$E$5,3,0),"エラー"))</f>
      </c>
      <c r="AX21" s="8">
        <f>IF(AR21="○",VLOOKUP(J21,'実務経験'!$A$3:$H$6,6,0),"")</f>
      </c>
      <c r="AY21" s="8">
        <f>IF(ISERROR(SEARCH("",J21)&gt;0),"",IF(AW21="エラー",AW21,VLOOKUP(J21,'実務経験'!$A$2:$E$5,4,0)))</f>
      </c>
      <c r="AZ21" s="8">
        <f>IF(AR21="○",VLOOKUP(J21,'実務経験'!$A$3:$H$6,7,0),"")</f>
      </c>
      <c r="BA21" s="8">
        <f>IF(ISERROR(SEARCH("",J21)&gt;0),"",IF(AW21="エラー",AW21,VLOOKUP(J21,'実務経験'!$A$2:$E$5,5,0)))</f>
      </c>
      <c r="BB21" s="8">
        <f>IF(ISERROR(SEARCH("",J21)&gt;0),"",IF(AR21="○",IF(AW21="エラー",AW21,VLOOKUP(J21,'実務経験'!$A$3:$H$6,8,0)),""))</f>
      </c>
      <c r="BC21" s="8">
        <f t="shared" si="7"/>
      </c>
      <c r="BD21" s="7">
        <f t="shared" si="8"/>
      </c>
      <c r="BE21" s="7">
        <f t="shared" si="11"/>
      </c>
      <c r="BF21" s="6">
        <f t="shared" si="9"/>
        <v>0</v>
      </c>
      <c r="BG21" s="57">
        <f t="shared" si="10"/>
        <v>0</v>
      </c>
    </row>
  </sheetData>
  <sheetProtection/>
  <mergeCells count="80">
    <mergeCell ref="BE11:BE12"/>
    <mergeCell ref="BF11:BF12"/>
    <mergeCell ref="BG11:BG12"/>
    <mergeCell ref="AY11:AY12"/>
    <mergeCell ref="AZ11:AZ12"/>
    <mergeCell ref="BA11:BA12"/>
    <mergeCell ref="BB11:BB12"/>
    <mergeCell ref="BC11:BC12"/>
    <mergeCell ref="BD11:BD12"/>
    <mergeCell ref="AS11:AS12"/>
    <mergeCell ref="AT11:AT12"/>
    <mergeCell ref="AU11:AU12"/>
    <mergeCell ref="AV11:AV12"/>
    <mergeCell ref="AW11:AW12"/>
    <mergeCell ref="AX11:AX12"/>
    <mergeCell ref="AK11:AK12"/>
    <mergeCell ref="AL11:AL12"/>
    <mergeCell ref="AO11:AO12"/>
    <mergeCell ref="AP11:AP12"/>
    <mergeCell ref="AQ11:AQ12"/>
    <mergeCell ref="AR11:AR12"/>
    <mergeCell ref="AD11:AD12"/>
    <mergeCell ref="AE11:AE12"/>
    <mergeCell ref="AF11:AF12"/>
    <mergeCell ref="AH11:AH12"/>
    <mergeCell ref="AI11:AI12"/>
    <mergeCell ref="AJ11:AJ12"/>
    <mergeCell ref="X11:X12"/>
    <mergeCell ref="Y11:Y12"/>
    <mergeCell ref="Z11:Z12"/>
    <mergeCell ref="AA11:AA12"/>
    <mergeCell ref="AB11:AB12"/>
    <mergeCell ref="AC11:AC12"/>
    <mergeCell ref="AS10:AT10"/>
    <mergeCell ref="AU10:AV10"/>
    <mergeCell ref="AW10:AX10"/>
    <mergeCell ref="AY10:AZ10"/>
    <mergeCell ref="BA10:BB10"/>
    <mergeCell ref="J11:J12"/>
    <mergeCell ref="K11:K12"/>
    <mergeCell ref="N11:O11"/>
    <mergeCell ref="R11:S11"/>
    <mergeCell ref="T11:T12"/>
    <mergeCell ref="AQ9:AR10"/>
    <mergeCell ref="AS9:AV9"/>
    <mergeCell ref="AW9:BB9"/>
    <mergeCell ref="BC9:BE10"/>
    <mergeCell ref="BF9:BG10"/>
    <mergeCell ref="L10:O10"/>
    <mergeCell ref="P10:S10"/>
    <mergeCell ref="T10:U10"/>
    <mergeCell ref="V10:V12"/>
    <mergeCell ref="W10:Y10"/>
    <mergeCell ref="V9:AF9"/>
    <mergeCell ref="AG9:AG12"/>
    <mergeCell ref="AK9:AL10"/>
    <mergeCell ref="AM9:AM12"/>
    <mergeCell ref="AN9:AN12"/>
    <mergeCell ref="AO9:AP10"/>
    <mergeCell ref="Z10:AD10"/>
    <mergeCell ref="AE10:AF10"/>
    <mergeCell ref="AH10:AJ10"/>
    <mergeCell ref="W11:W12"/>
    <mergeCell ref="G9:G12"/>
    <mergeCell ref="H9:H12"/>
    <mergeCell ref="I9:I12"/>
    <mergeCell ref="J9:K10"/>
    <mergeCell ref="L9:S9"/>
    <mergeCell ref="T9:U9"/>
    <mergeCell ref="U11:U12"/>
    <mergeCell ref="A5:H5"/>
    <mergeCell ref="AE5:AE6"/>
    <mergeCell ref="A6:H6"/>
    <mergeCell ref="A7:H7"/>
    <mergeCell ref="A9:A12"/>
    <mergeCell ref="B9:B12"/>
    <mergeCell ref="C9:C12"/>
    <mergeCell ref="D9:D12"/>
    <mergeCell ref="E9:E12"/>
    <mergeCell ref="F9:F12"/>
  </mergeCells>
  <conditionalFormatting sqref="AO13:BE15 A16:AD21 AG16:BE21 AE13:AF21">
    <cfRule type="expression" priority="21" dxfId="4" stopIfTrue="1">
      <formula>$BE13="×"</formula>
    </cfRule>
    <cfRule type="expression" priority="22" dxfId="0" stopIfTrue="1">
      <formula>$BC13="×"</formula>
    </cfRule>
    <cfRule type="expression" priority="23" dxfId="2" stopIfTrue="1">
      <formula>$BD13="×"</formula>
    </cfRule>
  </conditionalFormatting>
  <conditionalFormatting sqref="A13:U13 A15:U15 A14:T14">
    <cfRule type="expression" priority="13" dxfId="4" stopIfTrue="1">
      <formula>$BC13="×"</formula>
    </cfRule>
    <cfRule type="expression" priority="14" dxfId="0" stopIfTrue="1">
      <formula>$BA13="×"</formula>
    </cfRule>
    <cfRule type="expression" priority="15" dxfId="2" stopIfTrue="1">
      <formula>$BB13="×"</formula>
    </cfRule>
  </conditionalFormatting>
  <conditionalFormatting sqref="V13:AD15">
    <cfRule type="expression" priority="10" dxfId="4" stopIfTrue="1">
      <formula>$BC13="×"</formula>
    </cfRule>
    <cfRule type="expression" priority="11" dxfId="0" stopIfTrue="1">
      <formula>$BA13="×"</formula>
    </cfRule>
    <cfRule type="expression" priority="12" dxfId="2" stopIfTrue="1">
      <formula>$BB13="×"</formula>
    </cfRule>
  </conditionalFormatting>
  <conditionalFormatting sqref="U14">
    <cfRule type="expression" priority="7" dxfId="4" stopIfTrue="1">
      <formula>$BC14="×"</formula>
    </cfRule>
    <cfRule type="expression" priority="8" dxfId="0" stopIfTrue="1">
      <formula>$BA14="×"</formula>
    </cfRule>
    <cfRule type="expression" priority="9" dxfId="2" stopIfTrue="1">
      <formula>$BB14="×"</formula>
    </cfRule>
  </conditionalFormatting>
  <conditionalFormatting sqref="AG13:AN15">
    <cfRule type="expression" priority="4" dxfId="4" stopIfTrue="1">
      <formula>$BC13="×"</formula>
    </cfRule>
    <cfRule type="expression" priority="5" dxfId="0" stopIfTrue="1">
      <formula>$BA13="×"</formula>
    </cfRule>
    <cfRule type="expression" priority="6" dxfId="2" stopIfTrue="1">
      <formula>$BB13="×"</formula>
    </cfRule>
  </conditionalFormatting>
  <conditionalFormatting sqref="A2:H7">
    <cfRule type="expression" priority="39" dxfId="0" stopIfTrue="1">
      <formula>記入例!#REF!="×"</formula>
    </cfRule>
    <cfRule type="expression" priority="40" dxfId="0" stopIfTrue="1">
      <formula>記入例!#REF!="×"</formula>
    </cfRule>
  </conditionalFormatting>
  <dataValidations count="13">
    <dataValidation type="whole" allowBlank="1" showInputMessage="1" showErrorMessage="1" errorTitle="半角数字のみ入力してください" error="1～11の半角数字のみ入力できます。全角英数字、平仮名、カタカナは入力できません。" sqref="S10:S65536 S1:S8">
      <formula1>1</formula1>
      <formula2>11</formula2>
    </dataValidation>
    <dataValidation type="whole" allowBlank="1" showInputMessage="1" showErrorMessage="1" errorTitle="半角数字を入力してください" error="1～11の半角数字のみ入力できます。全角英数字、平仮名、カタカナは入力できません。" sqref="Q10:Q65536 Q1:Q8">
      <formula1>1</formula1>
      <formula2>11</formula2>
    </dataValidation>
    <dataValidation type="whole" allowBlank="1" showInputMessage="1" showErrorMessage="1" errorTitle="半角数字のみ入力してください" error="1～11の半角数字のみ入力してください。全角英数字、平仮名、カタカナは入力できません。" sqref="O10:O65536 O1:O8">
      <formula1>1</formula1>
      <formula2>11</formula2>
    </dataValidation>
    <dataValidation type="whole" allowBlank="1" showInputMessage="1" showErrorMessage="1" errorTitle="半角数字を入力してください" error="1～11までの半角数字のみ入力できます。全角英数字、平仮名、カタカナは入力できません。" sqref="M10:M65536 M1:M8">
      <formula1>1</formula1>
      <formula2>11</formula2>
    </dataValidation>
    <dataValidation allowBlank="1" showInputMessage="1" showErrorMessage="1" sqref="H2:H7 I1:I65536"/>
    <dataValidation allowBlank="1" showInputMessage="1" showErrorMessage="1" sqref="G1 F2:F7 G8:G65536"/>
    <dataValidation type="list" allowBlank="1" showInputMessage="1" showErrorMessage="1" sqref="J11 J13:J65536 J1:J8">
      <formula1>"①,②,③"</formula1>
    </dataValidation>
    <dataValidation type="whole" allowBlank="1" showInputMessage="1" showErrorMessage="1" errorTitle="半角数字のみ入力してください" error="全角数字、ひらがな、漢字は入力できません。&#10;経験年数は”０”の場合は、空白にしてください。" sqref="R22:R65536 L22:L65536 N22:N65536 P22:P65536 L1:L8 P1:P8 N1:N8 R1:R8">
      <formula1>1</formula1>
      <formula2>100</formula2>
    </dataValidation>
    <dataValidation type="whole" allowBlank="1" showInputMessage="1" showErrorMessage="1" errorTitle="半角数字のみ入力してください" error="半角数字を入力してください。&#10;全角数字、ひらがな、漢字は入力できません。&#10;経験年数が０年の場合は、空白のままにしてください。" sqref="P13:P21 N13:N21 L13:L21 R13:R21">
      <formula1>1</formula1>
      <formula2>100</formula2>
    </dataValidation>
    <dataValidation type="list" allowBlank="1" showInputMessage="1" showErrorMessage="1" sqref="AH13:AH21">
      <formula1>"５日間,２日間,16前+19"</formula1>
    </dataValidation>
    <dataValidation type="list" allowBlank="1" showInputMessage="1" showErrorMessage="1" sqref="V13:V21 AG13:AG21">
      <formula1>"○,免除"</formula1>
    </dataValidation>
    <dataValidation type="list" allowBlank="1" showInputMessage="1" showErrorMessage="1" sqref="Z13:AD21">
      <formula1>"○,×"</formula1>
    </dataValidation>
    <dataValidation type="list" allowBlank="1" showInputMessage="1" showErrorMessage="1" sqref="H13:H21">
      <formula1>"男,女"</formula1>
    </dataValidation>
  </dataValidations>
  <printOptions horizontalCentered="1" verticalCentered="1"/>
  <pageMargins left="0.1968503937007874" right="0.1968503937007874" top="0.7874015748031497" bottom="0.3937007874015748" header="0.5118110236220472" footer="0.5118110236220472"/>
  <pageSetup blackAndWhite="1" fitToHeight="0" fitToWidth="1" horizontalDpi="600" verticalDpi="600" orientation="portrait" paperSize="9" scale="23" r:id="rId1"/>
  <colBreaks count="1" manualBreakCount="1">
    <brk id="22" max="166" man="1"/>
  </col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BG19"/>
  <sheetViews>
    <sheetView tabSelected="1" view="pageBreakPreview" zoomScale="80" zoomScaleSheetLayoutView="80" zoomScalePageLayoutView="0" workbookViewId="0" topLeftCell="A1">
      <selection activeCell="I6" sqref="I6"/>
    </sheetView>
  </sheetViews>
  <sheetFormatPr defaultColWidth="9.00390625" defaultRowHeight="13.5"/>
  <cols>
    <col min="1" max="1" width="9.50390625" style="9" bestFit="1" customWidth="1"/>
    <col min="2" max="2" width="7.25390625" style="9" customWidth="1"/>
    <col min="3" max="3" width="24.00390625" style="10" customWidth="1"/>
    <col min="4" max="4" width="26.875" style="10" customWidth="1"/>
    <col min="5" max="5" width="21.25390625" style="10" customWidth="1"/>
    <col min="6" max="6" width="16.50390625" style="11" customWidth="1"/>
    <col min="7" max="7" width="15.25390625" style="11" customWidth="1"/>
    <col min="8" max="8" width="6.00390625" style="9" customWidth="1"/>
    <col min="9" max="9" width="15.25390625" style="38" customWidth="1"/>
    <col min="10" max="10" width="7.00390625" style="11" customWidth="1"/>
    <col min="11" max="11" width="20.125" style="11" customWidth="1"/>
    <col min="12" max="12" width="5.125" style="50" customWidth="1"/>
    <col min="13" max="13" width="5.125" style="51" customWidth="1"/>
    <col min="14" max="14" width="5.625" style="50" customWidth="1"/>
    <col min="15" max="15" width="5.625" style="51" customWidth="1"/>
    <col min="16" max="16" width="5.625" style="50" customWidth="1"/>
    <col min="17" max="17" width="5.625" style="51" customWidth="1"/>
    <col min="18" max="18" width="5.625" style="50" customWidth="1"/>
    <col min="19" max="19" width="5.625" style="51" customWidth="1"/>
    <col min="20" max="20" width="4.50390625" style="10" customWidth="1"/>
    <col min="21" max="21" width="26.625" style="10" customWidth="1"/>
    <col min="22" max="22" width="7.75390625" style="10" customWidth="1"/>
    <col min="23" max="23" width="9.25390625" style="10" customWidth="1"/>
    <col min="24" max="24" width="9.00390625" style="10" bestFit="1" customWidth="1"/>
    <col min="25" max="25" width="10.625" style="10" customWidth="1"/>
    <col min="26" max="26" width="7.75390625" style="40" customWidth="1"/>
    <col min="27" max="28" width="7.625" style="40" customWidth="1"/>
    <col min="29" max="29" width="8.00390625" style="40" customWidth="1"/>
    <col min="30" max="30" width="8.25390625" style="41" customWidth="1"/>
    <col min="31" max="31" width="20.75390625" style="9" customWidth="1"/>
    <col min="32" max="32" width="11.75390625" style="9" customWidth="1"/>
    <col min="33" max="33" width="9.875" style="9" customWidth="1"/>
    <col min="34" max="34" width="5.25390625" style="10" bestFit="1" customWidth="1"/>
    <col min="35" max="35" width="7.625" style="10" customWidth="1"/>
    <col min="36" max="36" width="10.625" style="10" customWidth="1"/>
    <col min="37" max="37" width="21.00390625" style="9" customWidth="1"/>
    <col min="38" max="38" width="5.00390625" style="9" customWidth="1"/>
    <col min="39" max="39" width="11.375" style="9" customWidth="1"/>
    <col min="40" max="40" width="8.125" style="9" customWidth="1"/>
    <col min="41" max="48" width="5.625" style="4" hidden="1" customWidth="1"/>
    <col min="49" max="57" width="5.625" style="5" hidden="1" customWidth="1"/>
    <col min="58" max="58" width="5.625" style="4" hidden="1" customWidth="1"/>
    <col min="59" max="59" width="5.625" style="56" hidden="1" customWidth="1"/>
    <col min="60" max="16384" width="9.00390625" style="1" customWidth="1"/>
  </cols>
  <sheetData>
    <row r="1" spans="1:40" ht="13.5" customHeight="1">
      <c r="A1" s="9" t="s">
        <v>4</v>
      </c>
      <c r="AK1" s="83"/>
      <c r="AL1" s="218"/>
      <c r="AM1" s="218"/>
      <c r="AN1" s="218"/>
    </row>
    <row r="2" spans="1:40" ht="13.5" customHeight="1">
      <c r="A2" s="35" t="s">
        <v>39</v>
      </c>
      <c r="B2" s="36"/>
      <c r="C2" s="36"/>
      <c r="D2" s="36"/>
      <c r="E2" s="37"/>
      <c r="F2" s="37"/>
      <c r="G2" s="35"/>
      <c r="H2" s="39"/>
      <c r="AK2" s="83"/>
      <c r="AL2" s="218"/>
      <c r="AM2" s="218"/>
      <c r="AN2" s="218"/>
    </row>
    <row r="3" spans="1:40" ht="13.5" customHeight="1">
      <c r="A3" s="35" t="s">
        <v>101</v>
      </c>
      <c r="B3" s="36"/>
      <c r="C3" s="36"/>
      <c r="D3" s="36"/>
      <c r="E3" s="37"/>
      <c r="F3" s="37"/>
      <c r="G3" s="35"/>
      <c r="H3" s="39"/>
      <c r="AK3" s="83"/>
      <c r="AL3" s="218"/>
      <c r="AM3" s="218"/>
      <c r="AN3" s="218"/>
    </row>
    <row r="4" spans="1:40" ht="13.5" customHeight="1">
      <c r="A4" s="35" t="s">
        <v>40</v>
      </c>
      <c r="B4" s="36"/>
      <c r="C4" s="36"/>
      <c r="D4" s="36"/>
      <c r="E4" s="37"/>
      <c r="F4" s="37"/>
      <c r="G4" s="35"/>
      <c r="H4" s="39"/>
      <c r="AK4" s="83"/>
      <c r="AL4" s="218"/>
      <c r="AM4" s="218"/>
      <c r="AN4" s="218"/>
    </row>
    <row r="5" spans="1:40" ht="17.25" customHeight="1" thickBot="1">
      <c r="A5" s="81" t="s">
        <v>99</v>
      </c>
      <c r="B5" s="81"/>
      <c r="C5" s="81"/>
      <c r="D5" s="81"/>
      <c r="E5" s="81"/>
      <c r="F5" s="81"/>
      <c r="G5" s="81"/>
      <c r="H5" s="81"/>
      <c r="AE5" s="82"/>
      <c r="AF5" s="41"/>
      <c r="AK5" s="83"/>
      <c r="AL5" s="218"/>
      <c r="AM5" s="218"/>
      <c r="AN5" s="218"/>
    </row>
    <row r="6" spans="1:40" ht="13.5">
      <c r="A6" s="84" t="s">
        <v>100</v>
      </c>
      <c r="B6" s="84"/>
      <c r="C6" s="84"/>
      <c r="D6" s="84"/>
      <c r="E6" s="84"/>
      <c r="F6" s="84"/>
      <c r="G6" s="84"/>
      <c r="H6" s="84"/>
      <c r="AE6" s="83"/>
      <c r="AF6" s="41"/>
      <c r="AK6" s="83"/>
      <c r="AL6" s="218"/>
      <c r="AM6" s="218"/>
      <c r="AN6" s="218"/>
    </row>
    <row r="7" spans="1:40" ht="13.5" customHeight="1">
      <c r="A7" s="81" t="s">
        <v>41</v>
      </c>
      <c r="B7" s="81"/>
      <c r="C7" s="81"/>
      <c r="D7" s="81"/>
      <c r="E7" s="81"/>
      <c r="F7" s="81"/>
      <c r="G7" s="81"/>
      <c r="H7" s="81"/>
      <c r="AK7" s="73"/>
      <c r="AL7" s="218"/>
      <c r="AM7" s="218"/>
      <c r="AN7" s="218"/>
    </row>
    <row r="8" ht="14.25" customHeight="1" thickBot="1"/>
    <row r="9" spans="1:59" ht="42" customHeight="1" thickBot="1">
      <c r="A9" s="85" t="s">
        <v>112</v>
      </c>
      <c r="B9" s="88" t="s">
        <v>0</v>
      </c>
      <c r="C9" s="92" t="s">
        <v>47</v>
      </c>
      <c r="D9" s="92" t="s">
        <v>48</v>
      </c>
      <c r="E9" s="92" t="s">
        <v>52</v>
      </c>
      <c r="F9" s="96" t="s">
        <v>1</v>
      </c>
      <c r="G9" s="100" t="s">
        <v>11</v>
      </c>
      <c r="H9" s="96" t="s">
        <v>2</v>
      </c>
      <c r="I9" s="101" t="s">
        <v>21</v>
      </c>
      <c r="J9" s="104" t="s">
        <v>83</v>
      </c>
      <c r="K9" s="105"/>
      <c r="L9" s="108" t="s">
        <v>103</v>
      </c>
      <c r="M9" s="109"/>
      <c r="N9" s="109"/>
      <c r="O9" s="109"/>
      <c r="P9" s="109"/>
      <c r="Q9" s="109"/>
      <c r="R9" s="109"/>
      <c r="S9" s="110"/>
      <c r="T9" s="111" t="s">
        <v>33</v>
      </c>
      <c r="U9" s="112"/>
      <c r="V9" s="115" t="s">
        <v>10</v>
      </c>
      <c r="W9" s="116"/>
      <c r="X9" s="116"/>
      <c r="Y9" s="116"/>
      <c r="Z9" s="116"/>
      <c r="AA9" s="116"/>
      <c r="AB9" s="116"/>
      <c r="AC9" s="116"/>
      <c r="AD9" s="116"/>
      <c r="AE9" s="117"/>
      <c r="AF9" s="118"/>
      <c r="AG9" s="119" t="s">
        <v>102</v>
      </c>
      <c r="AH9" s="12"/>
      <c r="AI9" s="12"/>
      <c r="AJ9" s="13"/>
      <c r="AK9" s="123" t="s">
        <v>36</v>
      </c>
      <c r="AL9" s="124"/>
      <c r="AM9" s="127" t="s">
        <v>3</v>
      </c>
      <c r="AN9" s="127" t="s">
        <v>98</v>
      </c>
      <c r="AO9" s="130" t="s">
        <v>71</v>
      </c>
      <c r="AP9" s="131"/>
      <c r="AQ9" s="142" t="s">
        <v>86</v>
      </c>
      <c r="AR9" s="143"/>
      <c r="AS9" s="146" t="s">
        <v>70</v>
      </c>
      <c r="AT9" s="147"/>
      <c r="AU9" s="147"/>
      <c r="AV9" s="130"/>
      <c r="AW9" s="148" t="s">
        <v>72</v>
      </c>
      <c r="AX9" s="148"/>
      <c r="AY9" s="148"/>
      <c r="AZ9" s="148"/>
      <c r="BA9" s="148"/>
      <c r="BB9" s="148"/>
      <c r="BC9" s="149" t="s">
        <v>73</v>
      </c>
      <c r="BD9" s="150"/>
      <c r="BE9" s="151"/>
      <c r="BF9" s="142" t="s">
        <v>96</v>
      </c>
      <c r="BG9" s="143"/>
    </row>
    <row r="10" spans="1:59" ht="45.75" customHeight="1">
      <c r="A10" s="86"/>
      <c r="B10" s="89"/>
      <c r="C10" s="93"/>
      <c r="D10" s="93"/>
      <c r="E10" s="93"/>
      <c r="F10" s="97"/>
      <c r="G10" s="97"/>
      <c r="H10" s="97"/>
      <c r="I10" s="102"/>
      <c r="J10" s="106"/>
      <c r="K10" s="107"/>
      <c r="L10" s="155" t="s">
        <v>58</v>
      </c>
      <c r="M10" s="156"/>
      <c r="N10" s="156"/>
      <c r="O10" s="157"/>
      <c r="P10" s="158" t="s">
        <v>59</v>
      </c>
      <c r="Q10" s="159"/>
      <c r="R10" s="159"/>
      <c r="S10" s="160"/>
      <c r="T10" s="161" t="s">
        <v>57</v>
      </c>
      <c r="U10" s="162"/>
      <c r="V10" s="163" t="s">
        <v>12</v>
      </c>
      <c r="W10" s="166" t="s">
        <v>42</v>
      </c>
      <c r="X10" s="167"/>
      <c r="Y10" s="168"/>
      <c r="Z10" s="132" t="s">
        <v>13</v>
      </c>
      <c r="AA10" s="133"/>
      <c r="AB10" s="133"/>
      <c r="AC10" s="133"/>
      <c r="AD10" s="134"/>
      <c r="AE10" s="135" t="s">
        <v>105</v>
      </c>
      <c r="AF10" s="136"/>
      <c r="AG10" s="120"/>
      <c r="AH10" s="137" t="s">
        <v>42</v>
      </c>
      <c r="AI10" s="138"/>
      <c r="AJ10" s="139"/>
      <c r="AK10" s="125"/>
      <c r="AL10" s="126"/>
      <c r="AM10" s="128"/>
      <c r="AN10" s="128"/>
      <c r="AO10" s="130"/>
      <c r="AP10" s="131"/>
      <c r="AQ10" s="144"/>
      <c r="AR10" s="145"/>
      <c r="AS10" s="144" t="s">
        <v>68</v>
      </c>
      <c r="AT10" s="169"/>
      <c r="AU10" s="144" t="s">
        <v>69</v>
      </c>
      <c r="AV10" s="145"/>
      <c r="AW10" s="144" t="s">
        <v>68</v>
      </c>
      <c r="AX10" s="145"/>
      <c r="AY10" s="144" t="s">
        <v>69</v>
      </c>
      <c r="AZ10" s="145"/>
      <c r="BA10" s="170" t="s">
        <v>90</v>
      </c>
      <c r="BB10" s="171"/>
      <c r="BC10" s="152"/>
      <c r="BD10" s="153"/>
      <c r="BE10" s="154"/>
      <c r="BF10" s="144"/>
      <c r="BG10" s="145"/>
    </row>
    <row r="11" spans="1:59" ht="30.75" customHeight="1">
      <c r="A11" s="86"/>
      <c r="B11" s="90"/>
      <c r="C11" s="94"/>
      <c r="D11" s="94"/>
      <c r="E11" s="94"/>
      <c r="F11" s="98"/>
      <c r="G11" s="98"/>
      <c r="H11" s="98"/>
      <c r="I11" s="102"/>
      <c r="J11" s="172" t="s">
        <v>61</v>
      </c>
      <c r="K11" s="174" t="s">
        <v>60</v>
      </c>
      <c r="L11" s="44"/>
      <c r="M11" s="47"/>
      <c r="N11" s="176" t="s">
        <v>85</v>
      </c>
      <c r="O11" s="177"/>
      <c r="P11" s="44"/>
      <c r="Q11" s="47"/>
      <c r="R11" s="178" t="s">
        <v>85</v>
      </c>
      <c r="S11" s="179"/>
      <c r="T11" s="180" t="s">
        <v>34</v>
      </c>
      <c r="U11" s="113" t="s">
        <v>111</v>
      </c>
      <c r="V11" s="164"/>
      <c r="W11" s="140" t="s">
        <v>43</v>
      </c>
      <c r="X11" s="140" t="s">
        <v>44</v>
      </c>
      <c r="Y11" s="182" t="s">
        <v>45</v>
      </c>
      <c r="Z11" s="184" t="s">
        <v>5</v>
      </c>
      <c r="AA11" s="186" t="s">
        <v>6</v>
      </c>
      <c r="AB11" s="188" t="s">
        <v>7</v>
      </c>
      <c r="AC11" s="190" t="s">
        <v>8</v>
      </c>
      <c r="AD11" s="192" t="s">
        <v>9</v>
      </c>
      <c r="AE11" s="194" t="s">
        <v>37</v>
      </c>
      <c r="AF11" s="196" t="s">
        <v>38</v>
      </c>
      <c r="AG11" s="121"/>
      <c r="AH11" s="198" t="s">
        <v>46</v>
      </c>
      <c r="AI11" s="200" t="s">
        <v>43</v>
      </c>
      <c r="AJ11" s="202" t="s">
        <v>45</v>
      </c>
      <c r="AK11" s="125" t="s">
        <v>37</v>
      </c>
      <c r="AL11" s="205" t="s">
        <v>38</v>
      </c>
      <c r="AM11" s="128"/>
      <c r="AN11" s="128"/>
      <c r="AO11" s="207" t="s">
        <v>71</v>
      </c>
      <c r="AP11" s="209" t="s">
        <v>60</v>
      </c>
      <c r="AQ11" s="211" t="s">
        <v>87</v>
      </c>
      <c r="AR11" s="213" t="s">
        <v>88</v>
      </c>
      <c r="AS11" s="211"/>
      <c r="AT11" s="213" t="s">
        <v>89</v>
      </c>
      <c r="AU11" s="211"/>
      <c r="AV11" s="213" t="s">
        <v>89</v>
      </c>
      <c r="AW11" s="213"/>
      <c r="AX11" s="213" t="s">
        <v>89</v>
      </c>
      <c r="AY11" s="213"/>
      <c r="AZ11" s="213" t="s">
        <v>89</v>
      </c>
      <c r="BA11" s="148"/>
      <c r="BB11" s="213" t="s">
        <v>89</v>
      </c>
      <c r="BC11" s="214" t="s">
        <v>91</v>
      </c>
      <c r="BD11" s="214" t="s">
        <v>92</v>
      </c>
      <c r="BE11" s="214" t="s">
        <v>97</v>
      </c>
      <c r="BF11" s="209" t="s">
        <v>93</v>
      </c>
      <c r="BG11" s="216" t="s">
        <v>93</v>
      </c>
    </row>
    <row r="12" spans="1:59" ht="19.5" customHeight="1" thickBot="1">
      <c r="A12" s="87"/>
      <c r="B12" s="91"/>
      <c r="C12" s="95"/>
      <c r="D12" s="95"/>
      <c r="E12" s="95"/>
      <c r="F12" s="99"/>
      <c r="G12" s="99"/>
      <c r="H12" s="99"/>
      <c r="I12" s="103"/>
      <c r="J12" s="173"/>
      <c r="K12" s="175"/>
      <c r="L12" s="45" t="s">
        <v>93</v>
      </c>
      <c r="M12" s="48" t="s">
        <v>94</v>
      </c>
      <c r="N12" s="46" t="s">
        <v>93</v>
      </c>
      <c r="O12" s="49" t="s">
        <v>94</v>
      </c>
      <c r="P12" s="45" t="s">
        <v>93</v>
      </c>
      <c r="Q12" s="48" t="s">
        <v>94</v>
      </c>
      <c r="R12" s="46" t="s">
        <v>93</v>
      </c>
      <c r="S12" s="49" t="s">
        <v>94</v>
      </c>
      <c r="T12" s="181"/>
      <c r="U12" s="114"/>
      <c r="V12" s="165"/>
      <c r="W12" s="141"/>
      <c r="X12" s="141"/>
      <c r="Y12" s="183"/>
      <c r="Z12" s="185"/>
      <c r="AA12" s="187"/>
      <c r="AB12" s="189"/>
      <c r="AC12" s="191"/>
      <c r="AD12" s="193"/>
      <c r="AE12" s="195"/>
      <c r="AF12" s="197"/>
      <c r="AG12" s="122"/>
      <c r="AH12" s="199"/>
      <c r="AI12" s="201"/>
      <c r="AJ12" s="203"/>
      <c r="AK12" s="204"/>
      <c r="AL12" s="206"/>
      <c r="AM12" s="129"/>
      <c r="AN12" s="129"/>
      <c r="AO12" s="208"/>
      <c r="AP12" s="210"/>
      <c r="AQ12" s="212"/>
      <c r="AR12" s="213"/>
      <c r="AS12" s="212"/>
      <c r="AT12" s="213"/>
      <c r="AU12" s="212"/>
      <c r="AV12" s="213"/>
      <c r="AW12" s="213"/>
      <c r="AX12" s="213"/>
      <c r="AY12" s="213"/>
      <c r="AZ12" s="213"/>
      <c r="BA12" s="148"/>
      <c r="BB12" s="213"/>
      <c r="BC12" s="215"/>
      <c r="BD12" s="215"/>
      <c r="BE12" s="215"/>
      <c r="BF12" s="210"/>
      <c r="BG12" s="217"/>
    </row>
    <row r="13" spans="1:59" ht="33.75" customHeight="1">
      <c r="A13" s="14"/>
      <c r="B13" s="15">
        <v>1</v>
      </c>
      <c r="C13" s="16"/>
      <c r="D13" s="16"/>
      <c r="E13" s="16"/>
      <c r="F13" s="17"/>
      <c r="G13" s="17"/>
      <c r="H13" s="18"/>
      <c r="I13" s="19"/>
      <c r="J13" s="20"/>
      <c r="K13" s="58"/>
      <c r="L13" s="59"/>
      <c r="M13" s="60"/>
      <c r="N13" s="61"/>
      <c r="O13" s="62"/>
      <c r="P13" s="59"/>
      <c r="Q13" s="52"/>
      <c r="R13" s="61"/>
      <c r="S13" s="62"/>
      <c r="T13" s="63"/>
      <c r="U13" s="21"/>
      <c r="V13" s="22"/>
      <c r="W13" s="23"/>
      <c r="X13" s="24"/>
      <c r="Y13" s="25"/>
      <c r="Z13" s="26"/>
      <c r="AA13" s="27"/>
      <c r="AB13" s="27"/>
      <c r="AC13" s="28"/>
      <c r="AD13" s="71"/>
      <c r="AE13" s="78"/>
      <c r="AF13" s="77"/>
      <c r="AG13" s="29"/>
      <c r="AH13" s="23"/>
      <c r="AI13" s="24"/>
      <c r="AJ13" s="25"/>
      <c r="AK13" s="30"/>
      <c r="AL13" s="31"/>
      <c r="AM13" s="32"/>
      <c r="AN13" s="69"/>
      <c r="AO13" s="68">
        <f aca="true" t="shared" si="0" ref="AO13:AP17">IF(ISBLANK(J13),"",J13)</f>
      </c>
      <c r="AP13" s="8">
        <f t="shared" si="0"/>
      </c>
      <c r="AQ13" s="8">
        <f>IF(COUNTIF(Z13:AC13,"*○*")&gt;=1,"○","")</f>
      </c>
      <c r="AR13" s="8">
        <f>IF(COUNTIF(AD13,"*○*")=1,"○","")</f>
      </c>
      <c r="AS13" s="8">
        <f>IF(ISERROR(SEARCH("",L13)&gt;0),0,L13)</f>
        <v>0</v>
      </c>
      <c r="AT13" s="8">
        <f>IF(ISERROR(SEARCH("",N13)&gt;0),0,N13)</f>
        <v>0</v>
      </c>
      <c r="AU13" s="8">
        <f>IF(ISBLANK(P13),0,P13)</f>
        <v>0</v>
      </c>
      <c r="AV13" s="8">
        <f>IF(ISBLANK(R13),0,R13)</f>
        <v>0</v>
      </c>
      <c r="AW13" s="8">
        <f>IF(ISERROR(SEARCH("",J13)&gt;0),"",IF(OR(J13="①",J13="②",J13="③"),VLOOKUP(J13,'実務経験'!$A$2:$E$5,3,0),"エラー"))</f>
      </c>
      <c r="AX13" s="8">
        <f>IF(AR13="○",VLOOKUP(J13,'実務経験'!$A$3:$H$6,6,0),"")</f>
      </c>
      <c r="AY13" s="8">
        <f>IF(ISERROR(SEARCH("",J13)&gt;0),"",IF(AW13="エラー",AW13,VLOOKUP(J13,'実務経験'!$A$2:$E$5,4,0)))</f>
      </c>
      <c r="AZ13" s="8">
        <f>IF(AR13="○",VLOOKUP(J13,'実務経験'!$A$3:$H$6,7,0),"")</f>
      </c>
      <c r="BA13" s="8">
        <f>IF(ISERROR(SEARCH("",J13)&gt;0),"",IF(AW13="エラー",AW13,VLOOKUP(J13,'実務経験'!$A$2:$E$5,5,0)))</f>
      </c>
      <c r="BB13" s="8">
        <f>IF(ISERROR(SEARCH("",J13)&gt;0),"",IF(AR13="○",IF(AW13="エラー",AW13,VLOOKUP(J13,'実務経験'!$A$3:$H$6,8,0)),""))</f>
      </c>
      <c r="BC13" s="8">
        <f>IF(AQ13="○",IF(ISERROR(SEARCH("",J13)&gt;0),"",IF(AO13="①",IF(OR(L13&gt;=AW13,P13&gt;=AY13),"○","×"),IF(AO13="②",IF(AS13+AU13&gt;=BA13,"○","×"),IF(AO13="③",IF(AS13+AU13+BF13&gt;=BA13,"○","×"),"エラー")))),"")</f>
      </c>
      <c r="BD13" s="7">
        <f>IF(AR13="○",IF(AO13="①",IF(OR(AS13&gt;=AW13,AU13&gt;=AY13),IF(OR(AT13&gt;=BB13,AV13&gt;=BB13),"○","×"),"×"),IF(AO13="②",IF(OR(AS13&gt;=AW13,AU13&gt;=AY13),IF(OR(AT13&gt;=BB13,AV13&gt;=BB13),"○","×"),"×"),IF(AO13="③",IF(N13+R13+BG13&gt;=BB13,"○","×"),"×"))),"")</f>
      </c>
      <c r="BE13" s="7">
        <f>IF(AND(BC13="×",BD13="×"),"×","")</f>
      </c>
      <c r="BF13" s="6">
        <f>IF(M13+Q13&gt;=12,1,0)</f>
        <v>0</v>
      </c>
      <c r="BG13" s="57">
        <f>IF(O13+S13&gt;=12,1,0)</f>
        <v>0</v>
      </c>
    </row>
    <row r="14" spans="1:59" ht="33" customHeight="1">
      <c r="A14" s="14"/>
      <c r="B14" s="15">
        <v>2</v>
      </c>
      <c r="C14" s="16"/>
      <c r="D14" s="16"/>
      <c r="E14" s="16"/>
      <c r="F14" s="17"/>
      <c r="G14" s="17"/>
      <c r="H14" s="18"/>
      <c r="I14" s="19"/>
      <c r="J14" s="33"/>
      <c r="K14" s="34"/>
      <c r="L14" s="53"/>
      <c r="M14" s="54"/>
      <c r="N14" s="55"/>
      <c r="O14" s="64"/>
      <c r="P14" s="53"/>
      <c r="Q14" s="65"/>
      <c r="R14" s="55"/>
      <c r="S14" s="64"/>
      <c r="T14" s="66"/>
      <c r="U14" s="67"/>
      <c r="V14" s="22"/>
      <c r="W14" s="23"/>
      <c r="X14" s="24"/>
      <c r="Y14" s="25"/>
      <c r="Z14" s="26"/>
      <c r="AA14" s="27"/>
      <c r="AB14" s="27"/>
      <c r="AC14" s="28"/>
      <c r="AD14" s="71"/>
      <c r="AE14" s="78"/>
      <c r="AF14" s="77"/>
      <c r="AG14" s="29"/>
      <c r="AH14" s="23"/>
      <c r="AI14" s="24"/>
      <c r="AJ14" s="25"/>
      <c r="AK14" s="30"/>
      <c r="AL14" s="31"/>
      <c r="AM14" s="32"/>
      <c r="AN14" s="69"/>
      <c r="AO14" s="68">
        <f t="shared" si="0"/>
      </c>
      <c r="AP14" s="8">
        <f t="shared" si="0"/>
      </c>
      <c r="AQ14" s="8">
        <f>IF(COUNTIF(Z14:AC14,"*○*")&gt;=1,"○","")</f>
      </c>
      <c r="AR14" s="8">
        <f>IF(COUNTIF(AD14,"*○*")=1,"○","")</f>
      </c>
      <c r="AS14" s="8">
        <f>IF(ISERROR(SEARCH("",L14)&gt;0),0,L14)</f>
        <v>0</v>
      </c>
      <c r="AT14" s="8">
        <f>IF(ISERROR(SEARCH("",N14)&gt;0),0,N14)</f>
        <v>0</v>
      </c>
      <c r="AU14" s="8">
        <f>IF(ISBLANK(P14),0,P14)</f>
        <v>0</v>
      </c>
      <c r="AV14" s="8">
        <f>IF(ISBLANK(R14),0,R14)</f>
        <v>0</v>
      </c>
      <c r="AW14" s="8">
        <f>IF(ISERROR(SEARCH("",J14)&gt;0),"",IF(OR(J14="①",J14="②",J14="③"),VLOOKUP(J14,'実務経験'!$A$2:$E$5,3,0),"エラー"))</f>
      </c>
      <c r="AX14" s="8">
        <f>IF(AR14="○",VLOOKUP(J14,'実務経験'!$A$3:$H$6,6,0),"")</f>
      </c>
      <c r="AY14" s="8">
        <f>IF(ISERROR(SEARCH("",J14)&gt;0),"",IF(AW14="エラー",AW14,VLOOKUP(J14,'実務経験'!$A$2:$E$5,4,0)))</f>
      </c>
      <c r="AZ14" s="8">
        <f>IF(AR14="○",VLOOKUP(J14,'実務経験'!$A$3:$H$6,7,0),"")</f>
      </c>
      <c r="BA14" s="8">
        <f>IF(ISERROR(SEARCH("",J14)&gt;0),"",IF(AW14="エラー",AW14,VLOOKUP(J14,'実務経験'!$A$2:$E$5,5,0)))</f>
      </c>
      <c r="BB14" s="8">
        <f>IF(ISERROR(SEARCH("",J14)&gt;0),"",IF(AR14="○",IF(AW14="エラー",AW14,VLOOKUP(J14,'実務経験'!$A$3:$H$6,8,0)),""))</f>
      </c>
      <c r="BC14" s="8">
        <f>IF(AQ14="○",IF(ISERROR(SEARCH("",J14)&gt;0),"",IF(AO14="①",IF(OR(L14&gt;=AW14,P14&gt;=AY14),"○","×"),IF(AO14="②",IF(AS14+AU14&gt;=BA14,"○","×"),IF(AO14="③",IF(AS14+AU14+BF14&gt;=BA14,"○","×"),"エラー")))),"")</f>
      </c>
      <c r="BD14" s="7">
        <f>IF(AR14="○",IF(AO14="①",IF(OR(AS14&gt;=AW14,AU14&gt;=AY14),IF(OR(AT14&gt;=BB14,AV14&gt;=BB14),"○","×"),"×"),IF(AO14="②",IF(OR(AS14&gt;=AW14,AU14&gt;=AY14),IF(OR(AT14&gt;=BB14,AV14&gt;=BB14),"○","×"),"×"),IF(AO14="③",IF(N14+R14+BG14&gt;=BB14,"○","×"),"×"))),"")</f>
      </c>
      <c r="BE14" s="7">
        <f>IF(AND(BC14="×",BD14="×"),"×","")</f>
      </c>
      <c r="BF14" s="6">
        <f>IF(M14+Q14&gt;=12,1,0)</f>
        <v>0</v>
      </c>
      <c r="BG14" s="57">
        <f>IF(O14+S14&gt;=12,1,0)</f>
        <v>0</v>
      </c>
    </row>
    <row r="15" spans="1:59" ht="33" customHeight="1">
      <c r="A15" s="14"/>
      <c r="B15" s="15">
        <v>3</v>
      </c>
      <c r="C15" s="16"/>
      <c r="D15" s="16"/>
      <c r="E15" s="16"/>
      <c r="F15" s="17"/>
      <c r="G15" s="17"/>
      <c r="H15" s="18"/>
      <c r="I15" s="19"/>
      <c r="J15" s="33"/>
      <c r="K15" s="34"/>
      <c r="L15" s="53"/>
      <c r="M15" s="54"/>
      <c r="N15" s="55"/>
      <c r="O15" s="64"/>
      <c r="P15" s="53"/>
      <c r="Q15" s="65"/>
      <c r="R15" s="55"/>
      <c r="S15" s="64"/>
      <c r="T15" s="66"/>
      <c r="U15" s="67"/>
      <c r="V15" s="22"/>
      <c r="W15" s="23"/>
      <c r="X15" s="24"/>
      <c r="Y15" s="25"/>
      <c r="Z15" s="26"/>
      <c r="AA15" s="27"/>
      <c r="AB15" s="27"/>
      <c r="AC15" s="28"/>
      <c r="AD15" s="71"/>
      <c r="AE15" s="78"/>
      <c r="AF15" s="77"/>
      <c r="AG15" s="29"/>
      <c r="AH15" s="23"/>
      <c r="AI15" s="24"/>
      <c r="AJ15" s="25"/>
      <c r="AK15" s="30"/>
      <c r="AL15" s="31"/>
      <c r="AM15" s="32"/>
      <c r="AN15" s="69"/>
      <c r="AO15" s="68">
        <f t="shared" si="0"/>
      </c>
      <c r="AP15" s="8">
        <f t="shared" si="0"/>
      </c>
      <c r="AQ15" s="8">
        <f>IF(COUNTIF(Z15:AC15,"*○*")&gt;=1,"○","")</f>
      </c>
      <c r="AR15" s="8">
        <f>IF(COUNTIF(AD15,"*○*")=1,"○","")</f>
      </c>
      <c r="AS15" s="8">
        <f>IF(ISERROR(SEARCH("",L15)&gt;0),0,L15)</f>
        <v>0</v>
      </c>
      <c r="AT15" s="8">
        <f>IF(ISERROR(SEARCH("",N15)&gt;0),0,N15)</f>
        <v>0</v>
      </c>
      <c r="AU15" s="8">
        <f>IF(ISBLANK(P15),0,P15)</f>
        <v>0</v>
      </c>
      <c r="AV15" s="8">
        <f>IF(ISBLANK(R15),0,R15)</f>
        <v>0</v>
      </c>
      <c r="AW15" s="8">
        <f>IF(ISERROR(SEARCH("",J15)&gt;0),"",IF(OR(J15="①",J15="②",J15="③"),VLOOKUP(J15,'実務経験'!$A$2:$E$5,3,0),"エラー"))</f>
      </c>
      <c r="AX15" s="8">
        <f>IF(AR15="○",VLOOKUP(J15,'実務経験'!$A$3:$H$6,6,0),"")</f>
      </c>
      <c r="AY15" s="8">
        <f>IF(ISERROR(SEARCH("",J15)&gt;0),"",IF(AW15="エラー",AW15,VLOOKUP(J15,'実務経験'!$A$2:$E$5,4,0)))</f>
      </c>
      <c r="AZ15" s="8">
        <f>IF(AR15="○",VLOOKUP(J15,'実務経験'!$A$3:$H$6,7,0),"")</f>
      </c>
      <c r="BA15" s="8">
        <f>IF(ISERROR(SEARCH("",J15)&gt;0),"",IF(AW15="エラー",AW15,VLOOKUP(J15,'実務経験'!$A$2:$E$5,5,0)))</f>
      </c>
      <c r="BB15" s="8">
        <f>IF(ISERROR(SEARCH("",J15)&gt;0),"",IF(AR15="○",IF(AW15="エラー",AW15,VLOOKUP(J15,'実務経験'!$A$3:$H$6,8,0)),""))</f>
      </c>
      <c r="BC15" s="8">
        <f>IF(AQ15="○",IF(ISERROR(SEARCH("",J15)&gt;0),"",IF(AO15="①",IF(OR(L15&gt;=AW15,P15&gt;=AY15),"○","×"),IF(AO15="②",IF(AS15+AU15&gt;=BA15,"○","×"),IF(AO15="③",IF(AS15+AU15+BF15&gt;=BA15,"○","×"),"エラー")))),"")</f>
      </c>
      <c r="BD15" s="7">
        <f>IF(AR15="○",IF(AO15="①",IF(OR(AS15&gt;=AW15,AU15&gt;=AY15),IF(OR(AT15&gt;=BB15,AV15&gt;=BB15),"○","×"),"×"),IF(AO15="②",IF(OR(AS15&gt;=AW15,AU15&gt;=AY15),IF(OR(AT15&gt;=BB15,AV15&gt;=BB15),"○","×"),"×"),IF(AO15="③",IF(N15+R15+BG15&gt;=BB15,"○","×"),"×"))),"")</f>
      </c>
      <c r="BE15" s="7">
        <f>IF(AND(BC15="×",BD15="×"),"×","")</f>
      </c>
      <c r="BF15" s="6">
        <f>IF(M15+Q15&gt;=12,1,0)</f>
        <v>0</v>
      </c>
      <c r="BG15" s="57">
        <f>IF(O15+S15&gt;=12,1,0)</f>
        <v>0</v>
      </c>
    </row>
    <row r="16" spans="1:59" ht="33" customHeight="1">
      <c r="A16" s="14"/>
      <c r="B16" s="15">
        <v>4</v>
      </c>
      <c r="C16" s="16"/>
      <c r="D16" s="16"/>
      <c r="E16" s="16"/>
      <c r="F16" s="17"/>
      <c r="G16" s="17"/>
      <c r="H16" s="18"/>
      <c r="I16" s="19"/>
      <c r="J16" s="33"/>
      <c r="K16" s="34"/>
      <c r="L16" s="53"/>
      <c r="M16" s="54"/>
      <c r="N16" s="55"/>
      <c r="O16" s="64"/>
      <c r="P16" s="53"/>
      <c r="Q16" s="65"/>
      <c r="R16" s="55"/>
      <c r="S16" s="64"/>
      <c r="T16" s="66"/>
      <c r="U16" s="67"/>
      <c r="V16" s="22"/>
      <c r="W16" s="23"/>
      <c r="X16" s="24"/>
      <c r="Y16" s="25"/>
      <c r="Z16" s="26"/>
      <c r="AA16" s="27"/>
      <c r="AB16" s="27"/>
      <c r="AC16" s="28"/>
      <c r="AD16" s="71"/>
      <c r="AE16" s="78"/>
      <c r="AF16" s="77"/>
      <c r="AG16" s="29"/>
      <c r="AH16" s="23"/>
      <c r="AI16" s="24"/>
      <c r="AJ16" s="25"/>
      <c r="AK16" s="30"/>
      <c r="AL16" s="31"/>
      <c r="AM16" s="32"/>
      <c r="AN16" s="69"/>
      <c r="AO16" s="68">
        <f t="shared" si="0"/>
      </c>
      <c r="AP16" s="8">
        <f t="shared" si="0"/>
      </c>
      <c r="AQ16" s="8">
        <f>IF(COUNTIF(Z16:AC16,"*○*")&gt;=1,"○","")</f>
      </c>
      <c r="AR16" s="8">
        <f>IF(COUNTIF(AD16,"*○*")=1,"○","")</f>
      </c>
      <c r="AS16" s="8">
        <f>IF(ISERROR(SEARCH("",L16)&gt;0),0,L16)</f>
        <v>0</v>
      </c>
      <c r="AT16" s="8">
        <f>IF(ISERROR(SEARCH("",N16)&gt;0),0,N16)</f>
        <v>0</v>
      </c>
      <c r="AU16" s="8">
        <f>IF(ISBLANK(P16),0,P16)</f>
        <v>0</v>
      </c>
      <c r="AV16" s="8">
        <f>IF(ISBLANK(R16),0,R16)</f>
        <v>0</v>
      </c>
      <c r="AW16" s="8">
        <f>IF(ISERROR(SEARCH("",J16)&gt;0),"",IF(OR(J16="①",J16="②",J16="③"),VLOOKUP(J16,'実務経験'!$A$2:$E$5,3,0),"エラー"))</f>
      </c>
      <c r="AX16" s="8">
        <f>IF(AR16="○",VLOOKUP(J16,'実務経験'!$A$3:$H$6,6,0),"")</f>
      </c>
      <c r="AY16" s="8">
        <f>IF(ISERROR(SEARCH("",J16)&gt;0),"",IF(AW16="エラー",AW16,VLOOKUP(J16,'実務経験'!$A$2:$E$5,4,0)))</f>
      </c>
      <c r="AZ16" s="8">
        <f>IF(AR16="○",VLOOKUP(J16,'実務経験'!$A$3:$H$6,7,0),"")</f>
      </c>
      <c r="BA16" s="8">
        <f>IF(ISERROR(SEARCH("",J16)&gt;0),"",IF(AW16="エラー",AW16,VLOOKUP(J16,'実務経験'!$A$2:$E$5,5,0)))</f>
      </c>
      <c r="BB16" s="8">
        <f>IF(ISERROR(SEARCH("",J16)&gt;0),"",IF(AR16="○",IF(AW16="エラー",AW16,VLOOKUP(J16,'実務経験'!$A$3:$H$6,8,0)),""))</f>
      </c>
      <c r="BC16" s="8">
        <f>IF(AQ16="○",IF(ISERROR(SEARCH("",J16)&gt;0),"",IF(AO16="①",IF(OR(L16&gt;=AW16,P16&gt;=AY16),"○","×"),IF(AO16="②",IF(AS16+AU16&gt;=BA16,"○","×"),IF(AO16="③",IF(AS16+AU16+BF16&gt;=BA16,"○","×"),"エラー")))),"")</f>
      </c>
      <c r="BD16" s="7">
        <f>IF(AR16="○",IF(AO16="①",IF(OR(AS16&gt;=AW16,AU16&gt;=AY16),IF(OR(AT16&gt;=BB16,AV16&gt;=BB16),"○","×"),"×"),IF(AO16="②",IF(OR(AS16&gt;=AW16,AU16&gt;=AY16),IF(OR(AT16&gt;=BB16,AV16&gt;=BB16),"○","×"),"×"),IF(AO16="③",IF(N16+R16+BG16&gt;=BB16,"○","×"),"×"))),"")</f>
      </c>
      <c r="BE16" s="7">
        <f>IF(AND(BC16="×",BD16="×"),"×","")</f>
      </c>
      <c r="BF16" s="6">
        <f>IF(M16+Q16&gt;=12,1,0)</f>
        <v>0</v>
      </c>
      <c r="BG16" s="57">
        <f>IF(O16+S16&gt;=12,1,0)</f>
        <v>0</v>
      </c>
    </row>
    <row r="17" spans="1:59" ht="33" customHeight="1">
      <c r="A17" s="14"/>
      <c r="B17" s="15">
        <v>5</v>
      </c>
      <c r="C17" s="16"/>
      <c r="D17" s="16"/>
      <c r="E17" s="16"/>
      <c r="F17" s="17"/>
      <c r="G17" s="17"/>
      <c r="H17" s="18"/>
      <c r="I17" s="19"/>
      <c r="J17" s="33"/>
      <c r="K17" s="34"/>
      <c r="L17" s="53"/>
      <c r="M17" s="54"/>
      <c r="N17" s="55"/>
      <c r="O17" s="64"/>
      <c r="P17" s="53"/>
      <c r="Q17" s="65"/>
      <c r="R17" s="55"/>
      <c r="S17" s="64"/>
      <c r="T17" s="66"/>
      <c r="U17" s="67"/>
      <c r="V17" s="22"/>
      <c r="W17" s="23"/>
      <c r="X17" s="24"/>
      <c r="Y17" s="25"/>
      <c r="Z17" s="26"/>
      <c r="AA17" s="27"/>
      <c r="AB17" s="27"/>
      <c r="AC17" s="28"/>
      <c r="AD17" s="71"/>
      <c r="AE17" s="78"/>
      <c r="AF17" s="77"/>
      <c r="AG17" s="29"/>
      <c r="AH17" s="23"/>
      <c r="AI17" s="24"/>
      <c r="AJ17" s="25"/>
      <c r="AK17" s="30"/>
      <c r="AL17" s="31"/>
      <c r="AM17" s="32"/>
      <c r="AN17" s="69"/>
      <c r="AO17" s="68">
        <f t="shared" si="0"/>
      </c>
      <c r="AP17" s="8">
        <f t="shared" si="0"/>
      </c>
      <c r="AQ17" s="8">
        <f>IF(COUNTIF(Z17:AC17,"*○*")&gt;=1,"○","")</f>
      </c>
      <c r="AR17" s="8">
        <f>IF(COUNTIF(AD17,"*○*")=1,"○","")</f>
      </c>
      <c r="AS17" s="8">
        <f>IF(ISERROR(SEARCH("",L17)&gt;0),0,L17)</f>
        <v>0</v>
      </c>
      <c r="AT17" s="8">
        <f>IF(ISERROR(SEARCH("",N17)&gt;0),0,N17)</f>
        <v>0</v>
      </c>
      <c r="AU17" s="8">
        <f>IF(ISBLANK(P17),0,P17)</f>
        <v>0</v>
      </c>
      <c r="AV17" s="8">
        <f>IF(ISBLANK(R17),0,R17)</f>
        <v>0</v>
      </c>
      <c r="AW17" s="8">
        <f>IF(ISERROR(SEARCH("",J17)&gt;0),"",IF(OR(J17="①",J17="②",J17="③"),VLOOKUP(J17,'実務経験'!$A$2:$E$5,3,0),"エラー"))</f>
      </c>
      <c r="AX17" s="8">
        <f>IF(AR17="○",VLOOKUP(J17,'実務経験'!$A$3:$H$6,6,0),"")</f>
      </c>
      <c r="AY17" s="8">
        <f>IF(ISERROR(SEARCH("",J17)&gt;0),"",IF(AW17="エラー",AW17,VLOOKUP(J17,'実務経験'!$A$2:$E$5,4,0)))</f>
      </c>
      <c r="AZ17" s="8">
        <f>IF(AR17="○",VLOOKUP(J17,'実務経験'!$A$3:$H$6,7,0),"")</f>
      </c>
      <c r="BA17" s="8">
        <f>IF(ISERROR(SEARCH("",J17)&gt;0),"",IF(AW17="エラー",AW17,VLOOKUP(J17,'実務経験'!$A$2:$E$5,5,0)))</f>
      </c>
      <c r="BB17" s="8">
        <f>IF(ISERROR(SEARCH("",J17)&gt;0),"",IF(AR17="○",IF(AW17="エラー",AW17,VLOOKUP(J17,'実務経験'!$A$3:$H$6,8,0)),""))</f>
      </c>
      <c r="BC17" s="8">
        <f>IF(AQ17="○",IF(ISERROR(SEARCH("",J17)&gt;0),"",IF(AO17="①",IF(OR(L17&gt;=AW17,P17&gt;=AY17),"○","×"),IF(AO17="②",IF(AS17+AU17&gt;=BA17,"○","×"),IF(AO17="③",IF(AS17+AU17+BF17&gt;=BA17,"○","×"),"エラー")))),"")</f>
      </c>
      <c r="BD17" s="7">
        <f>IF(AR17="○",IF(AO17="①",IF(OR(AS17&gt;=AW17,AU17&gt;=AY17),IF(OR(AT17&gt;=BB17,AV17&gt;=BB17),"○","×"),"×"),IF(AO17="②",IF(OR(AS17&gt;=AW17,AU17&gt;=AY17),IF(OR(AT17&gt;=BB17,AV17&gt;=BB17),"○","×"),"×"),IF(AO17="③",IF(N17+R17+BG17&gt;=BB17,"○","×"),"×"))),"")</f>
      </c>
      <c r="BE17" s="7">
        <f>IF(AND(BC17="×",BD17="×"),"×","")</f>
      </c>
      <c r="BF17" s="6">
        <f>IF(M17+Q17&gt;=12,1,0)</f>
        <v>0</v>
      </c>
      <c r="BG17" s="57">
        <f>IF(O17+S17&gt;=12,1,0)</f>
        <v>0</v>
      </c>
    </row>
    <row r="18" spans="1:40" ht="33" customHeight="1">
      <c r="A18" s="14"/>
      <c r="B18" s="15">
        <v>6</v>
      </c>
      <c r="C18" s="16"/>
      <c r="D18" s="16"/>
      <c r="E18" s="16"/>
      <c r="F18" s="17"/>
      <c r="G18" s="17"/>
      <c r="H18" s="18"/>
      <c r="I18" s="19"/>
      <c r="J18" s="33"/>
      <c r="K18" s="34"/>
      <c r="L18" s="53"/>
      <c r="M18" s="54"/>
      <c r="N18" s="55"/>
      <c r="O18" s="64"/>
      <c r="P18" s="53"/>
      <c r="Q18" s="65"/>
      <c r="R18" s="55"/>
      <c r="S18" s="64"/>
      <c r="T18" s="66"/>
      <c r="U18" s="67"/>
      <c r="V18" s="22"/>
      <c r="W18" s="23"/>
      <c r="X18" s="24"/>
      <c r="Y18" s="25"/>
      <c r="Z18" s="26"/>
      <c r="AA18" s="27"/>
      <c r="AB18" s="27"/>
      <c r="AC18" s="28"/>
      <c r="AD18" s="71"/>
      <c r="AE18" s="78"/>
      <c r="AF18" s="77"/>
      <c r="AG18" s="29"/>
      <c r="AH18" s="23"/>
      <c r="AI18" s="24"/>
      <c r="AJ18" s="25"/>
      <c r="AK18" s="30"/>
      <c r="AL18" s="31"/>
      <c r="AM18" s="32"/>
      <c r="AN18" s="69"/>
    </row>
    <row r="19" spans="1:40" ht="33" customHeight="1">
      <c r="A19" s="14"/>
      <c r="B19" s="15">
        <v>7</v>
      </c>
      <c r="C19" s="16"/>
      <c r="D19" s="16"/>
      <c r="E19" s="16"/>
      <c r="F19" s="17"/>
      <c r="G19" s="17"/>
      <c r="H19" s="18"/>
      <c r="I19" s="19"/>
      <c r="J19" s="33"/>
      <c r="K19" s="34"/>
      <c r="L19" s="53"/>
      <c r="M19" s="54"/>
      <c r="N19" s="55"/>
      <c r="O19" s="64"/>
      <c r="P19" s="53"/>
      <c r="Q19" s="65"/>
      <c r="R19" s="55"/>
      <c r="S19" s="64"/>
      <c r="T19" s="66"/>
      <c r="U19" s="67"/>
      <c r="V19" s="22"/>
      <c r="W19" s="23"/>
      <c r="X19" s="24"/>
      <c r="Y19" s="25"/>
      <c r="Z19" s="26"/>
      <c r="AA19" s="27"/>
      <c r="AB19" s="27"/>
      <c r="AC19" s="28"/>
      <c r="AD19" s="71"/>
      <c r="AE19" s="78"/>
      <c r="AF19" s="77"/>
      <c r="AG19" s="29"/>
      <c r="AH19" s="23"/>
      <c r="AI19" s="24"/>
      <c r="AJ19" s="25"/>
      <c r="AK19" s="30"/>
      <c r="AL19" s="31"/>
      <c r="AM19" s="32"/>
      <c r="AN19" s="69"/>
    </row>
  </sheetData>
  <sheetProtection/>
  <mergeCells count="87">
    <mergeCell ref="BC9:BE10"/>
    <mergeCell ref="BE11:BE12"/>
    <mergeCell ref="AH11:AH12"/>
    <mergeCell ref="AI11:AI12"/>
    <mergeCell ref="AJ11:AJ12"/>
    <mergeCell ref="BC11:BC12"/>
    <mergeCell ref="BD11:BD12"/>
    <mergeCell ref="AK11:AK12"/>
    <mergeCell ref="AL11:AL12"/>
    <mergeCell ref="Z11:Z12"/>
    <mergeCell ref="AA11:AA12"/>
    <mergeCell ref="AB11:AB12"/>
    <mergeCell ref="AC11:AC12"/>
    <mergeCell ref="AD11:AD12"/>
    <mergeCell ref="AE11:AE12"/>
    <mergeCell ref="AF11:AF12"/>
    <mergeCell ref="BF9:BG10"/>
    <mergeCell ref="BF11:BF12"/>
    <mergeCell ref="BG11:BG12"/>
    <mergeCell ref="AT11:AT12"/>
    <mergeCell ref="AU11:AU12"/>
    <mergeCell ref="AV11:AV12"/>
    <mergeCell ref="AW11:AW12"/>
    <mergeCell ref="AX11:AX12"/>
    <mergeCell ref="AW10:AX10"/>
    <mergeCell ref="AY10:AZ10"/>
    <mergeCell ref="A5:H5"/>
    <mergeCell ref="AQ9:AR10"/>
    <mergeCell ref="AH10:AJ10"/>
    <mergeCell ref="AG9:AG12"/>
    <mergeCell ref="J9:K10"/>
    <mergeCell ref="AK1:AK2"/>
    <mergeCell ref="AO11:AO12"/>
    <mergeCell ref="AL1:AN2"/>
    <mergeCell ref="A6:H6"/>
    <mergeCell ref="A7:H7"/>
    <mergeCell ref="X11:X12"/>
    <mergeCell ref="Y11:Y12"/>
    <mergeCell ref="T11:T12"/>
    <mergeCell ref="H9:H12"/>
    <mergeCell ref="N11:O11"/>
    <mergeCell ref="L10:O10"/>
    <mergeCell ref="K11:K12"/>
    <mergeCell ref="U11:U12"/>
    <mergeCell ref="T9:U9"/>
    <mergeCell ref="C9:C12"/>
    <mergeCell ref="T10:U10"/>
    <mergeCell ref="V10:V12"/>
    <mergeCell ref="L9:S9"/>
    <mergeCell ref="W11:W12"/>
    <mergeCell ref="J11:J12"/>
    <mergeCell ref="R11:S11"/>
    <mergeCell ref="P10:S10"/>
    <mergeCell ref="I9:I12"/>
    <mergeCell ref="A9:A12"/>
    <mergeCell ref="B9:B12"/>
    <mergeCell ref="D9:D12"/>
    <mergeCell ref="E9:E12"/>
    <mergeCell ref="F9:F12"/>
    <mergeCell ref="G9:G12"/>
    <mergeCell ref="Z10:AD10"/>
    <mergeCell ref="W10:Y10"/>
    <mergeCell ref="AS9:AV9"/>
    <mergeCell ref="AS10:AT10"/>
    <mergeCell ref="AU10:AV10"/>
    <mergeCell ref="AK9:AL10"/>
    <mergeCell ref="AO9:AP10"/>
    <mergeCell ref="AM9:AM12"/>
    <mergeCell ref="AN9:AN12"/>
    <mergeCell ref="AE10:AF10"/>
    <mergeCell ref="BA10:BB10"/>
    <mergeCell ref="AW9:BB9"/>
    <mergeCell ref="AP11:AP12"/>
    <mergeCell ref="AQ11:AQ12"/>
    <mergeCell ref="AR11:AR12"/>
    <mergeCell ref="AS11:AS12"/>
    <mergeCell ref="AZ11:AZ12"/>
    <mergeCell ref="BA11:BA12"/>
    <mergeCell ref="BB11:BB12"/>
    <mergeCell ref="AY11:AY12"/>
    <mergeCell ref="V9:AF9"/>
    <mergeCell ref="AK3:AK4"/>
    <mergeCell ref="AL3:AN4"/>
    <mergeCell ref="AK5:AK6"/>
    <mergeCell ref="AL5:AN6"/>
    <mergeCell ref="AL7:AN7"/>
    <mergeCell ref="AE5:AE6"/>
  </mergeCells>
  <conditionalFormatting sqref="A13:BE17 A18:AN19">
    <cfRule type="expression" priority="23" dxfId="4" stopIfTrue="1">
      <formula>$BE13="×"</formula>
    </cfRule>
    <cfRule type="expression" priority="24" dxfId="0" stopIfTrue="1">
      <formula>$BC13="×"</formula>
    </cfRule>
    <cfRule type="expression" priority="25" dxfId="2" stopIfTrue="1">
      <formula>$BD13="×"</formula>
    </cfRule>
  </conditionalFormatting>
  <conditionalFormatting sqref="A2:H7">
    <cfRule type="expression" priority="29" dxfId="0" stopIfTrue="1">
      <formula>受講推薦書!#REF!="×"</formula>
    </cfRule>
    <cfRule type="expression" priority="30" dxfId="0" stopIfTrue="1">
      <formula>受講推薦書!#REF!="×"</formula>
    </cfRule>
  </conditionalFormatting>
  <dataValidations count="13">
    <dataValidation type="list" allowBlank="1" showInputMessage="1" showErrorMessage="1" sqref="H13:H19">
      <formula1>"男,女"</formula1>
    </dataValidation>
    <dataValidation type="list" allowBlank="1" showInputMessage="1" showErrorMessage="1" sqref="Z13:AD19">
      <formula1>"○,×"</formula1>
    </dataValidation>
    <dataValidation type="list" allowBlank="1" showInputMessage="1" showErrorMessage="1" sqref="V13:V19 AG13:AG19">
      <formula1>"○,免除"</formula1>
    </dataValidation>
    <dataValidation type="list" allowBlank="1" showInputMessage="1" showErrorMessage="1" sqref="AH13:AH19">
      <formula1>"５日間,２日間,16前+19"</formula1>
    </dataValidation>
    <dataValidation type="whole" allowBlank="1" showInputMessage="1" showErrorMessage="1" errorTitle="半角数字のみ入力してください" error="全角数字、ひらがな、漢字は入力できません。&#10;経験年数は”０”の場合は、空白にしてください。" sqref="N20:N65536 P20:P65536 R20:R65536 R1:R8 L1:L8 P1:P8 N1:N8 L20:L65536">
      <formula1>1</formula1>
      <formula2>100</formula2>
    </dataValidation>
    <dataValidation type="list" allowBlank="1" showInputMessage="1" showErrorMessage="1" sqref="J11 J1:J8 J13:J65536">
      <formula1>"①,②,③"</formula1>
    </dataValidation>
    <dataValidation type="whole" allowBlank="1" showInputMessage="1" showErrorMessage="1" errorTitle="半角数字のみ入力してください" error="半角数字を入力してください。&#10;全角数字、ひらがな、漢字は入力できません。&#10;経験年数が０年の場合は、空白のままにしてください。" sqref="R13:R19 P13:P19 N13:N19 L13:L19">
      <formula1>1</formula1>
      <formula2>100</formula2>
    </dataValidation>
    <dataValidation allowBlank="1" showInputMessage="1" showErrorMessage="1" sqref="G1 F2:F7 G8:G65536"/>
    <dataValidation allowBlank="1" showInputMessage="1" showErrorMessage="1" sqref="H2:H7 I1:I65536"/>
    <dataValidation type="whole" allowBlank="1" showInputMessage="1" showErrorMessage="1" errorTitle="半角数字を入力してください" error="1～11までの半角数字のみ入力できます。全角英数字、平仮名、カタカナは入力できません。" sqref="M1:M8 M10:M65536">
      <formula1>1</formula1>
      <formula2>11</formula2>
    </dataValidation>
    <dataValidation type="whole" allowBlank="1" showInputMessage="1" showErrorMessage="1" errorTitle="半角数字のみ入力してください" error="1～11の半角数字のみ入力してください。全角英数字、平仮名、カタカナは入力できません。" sqref="O1:O8 O10:O65536">
      <formula1>1</formula1>
      <formula2>11</formula2>
    </dataValidation>
    <dataValidation type="whole" allowBlank="1" showInputMessage="1" showErrorMessage="1" errorTitle="半角数字を入力してください" error="1～11の半角数字のみ入力できます。全角英数字、平仮名、カタカナは入力できません。" sqref="Q1:Q8 Q10:Q65536">
      <formula1>1</formula1>
      <formula2>11</formula2>
    </dataValidation>
    <dataValidation type="whole" allowBlank="1" showInputMessage="1" showErrorMessage="1" errorTitle="半角数字のみ入力してください" error="1～11の半角数字のみ入力できます。全角英数字、平仮名、カタカナは入力できません。" sqref="S1:S8 S10:S65536">
      <formula1>1</formula1>
      <formula2>11</formula2>
    </dataValidation>
  </dataValidations>
  <printOptions horizontalCentered="1" verticalCentered="1"/>
  <pageMargins left="0.1968503937007874" right="0.1968503937007874" top="0.7874015748031497" bottom="0.3937007874015748" header="0.5118110236220472" footer="0.5118110236220472"/>
  <pageSetup blackAndWhite="1" fitToHeight="1" fitToWidth="1" horizontalDpi="600" verticalDpi="600" orientation="portrait" paperSize="9" scale="23" r:id="rId1"/>
  <colBreaks count="1" manualBreakCount="1">
    <brk id="22" max="19" man="1"/>
  </colBreaks>
</worksheet>
</file>

<file path=xl/worksheets/sheet3.xml><?xml version="1.0" encoding="utf-8"?>
<worksheet xmlns="http://schemas.openxmlformats.org/spreadsheetml/2006/main" xmlns:r="http://schemas.openxmlformats.org/officeDocument/2006/relationships">
  <dimension ref="A1:H5"/>
  <sheetViews>
    <sheetView zoomScalePageLayoutView="0" workbookViewId="0" topLeftCell="A1">
      <selection activeCell="J2" sqref="J2"/>
    </sheetView>
  </sheetViews>
  <sheetFormatPr defaultColWidth="9.00390625" defaultRowHeight="24" customHeight="1"/>
  <cols>
    <col min="1" max="1" width="3.00390625" style="2" customWidth="1"/>
    <col min="2" max="2" width="15.625" style="2" customWidth="1"/>
    <col min="3" max="16384" width="9.00390625" style="2" customWidth="1"/>
  </cols>
  <sheetData>
    <row r="1" spans="3:7" ht="24" customHeight="1">
      <c r="C1" s="2" t="s">
        <v>82</v>
      </c>
      <c r="D1" s="2" t="s">
        <v>82</v>
      </c>
      <c r="E1" s="2" t="s">
        <v>82</v>
      </c>
      <c r="F1" s="2" t="s">
        <v>88</v>
      </c>
      <c r="G1" s="2" t="s">
        <v>88</v>
      </c>
    </row>
    <row r="2" spans="3:8" ht="24" customHeight="1">
      <c r="C2" s="43" t="s">
        <v>58</v>
      </c>
      <c r="D2" s="43" t="s">
        <v>59</v>
      </c>
      <c r="E2" s="43" t="s">
        <v>67</v>
      </c>
      <c r="F2" s="43" t="s">
        <v>58</v>
      </c>
      <c r="G2" s="43" t="s">
        <v>59</v>
      </c>
      <c r="H2" s="43" t="s">
        <v>67</v>
      </c>
    </row>
    <row r="3" spans="1:8" ht="24" customHeight="1">
      <c r="A3" s="2" t="s">
        <v>64</v>
      </c>
      <c r="B3" s="2" t="s">
        <v>65</v>
      </c>
      <c r="C3" s="2">
        <v>5</v>
      </c>
      <c r="D3" s="2">
        <v>10</v>
      </c>
      <c r="E3" s="3"/>
      <c r="F3" s="2">
        <v>3</v>
      </c>
      <c r="G3" s="2">
        <v>3</v>
      </c>
      <c r="H3" s="42">
        <v>3</v>
      </c>
    </row>
    <row r="4" spans="1:8" ht="24" customHeight="1">
      <c r="A4" s="2" t="s">
        <v>62</v>
      </c>
      <c r="B4" s="2" t="s">
        <v>66</v>
      </c>
      <c r="C4" s="2">
        <v>5</v>
      </c>
      <c r="D4" s="2">
        <v>5</v>
      </c>
      <c r="E4" s="2">
        <v>5</v>
      </c>
      <c r="F4" s="2">
        <v>3</v>
      </c>
      <c r="G4" s="2">
        <v>3</v>
      </c>
      <c r="H4" s="2">
        <v>3</v>
      </c>
    </row>
    <row r="5" spans="1:8" ht="48.75" customHeight="1">
      <c r="A5" s="2" t="s">
        <v>63</v>
      </c>
      <c r="B5" s="2" t="s">
        <v>84</v>
      </c>
      <c r="C5" s="2">
        <v>3</v>
      </c>
      <c r="D5" s="2">
        <v>3</v>
      </c>
      <c r="E5" s="2">
        <v>3</v>
      </c>
      <c r="F5" s="2">
        <v>3</v>
      </c>
      <c r="G5" s="2">
        <v>3</v>
      </c>
      <c r="H5" s="2">
        <v>3</v>
      </c>
    </row>
  </sheetData>
  <sheetProtection/>
  <printOptions horizontalCentered="1" verticalCentered="1"/>
  <pageMargins left="0.75" right="0.7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※障害福祉課</dc:creator>
  <cp:keywords/>
  <dc:description/>
  <cp:lastModifiedBy>※障害福祉課</cp:lastModifiedBy>
  <dcterms:modified xsi:type="dcterms:W3CDTF">2018-05-18T02:39:44Z</dcterms:modified>
  <cp:category/>
  <cp:version/>
  <cp:contentType/>
  <cp:contentStatus/>
</cp:coreProperties>
</file>