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72.30.220.123\01_toyohashi\25_福祉部\40_障害福祉課\課内\福祉サービスＧ\☆障害児看護支援事業\R5\03.要綱\★要綱改正231222-（消費税）\"/>
    </mc:Choice>
  </mc:AlternateContent>
  <bookViews>
    <workbookView xWindow="0" yWindow="0" windowWidth="21268" windowHeight="9426"/>
  </bookViews>
  <sheets>
    <sheet name="Sheet1" sheetId="1" r:id="rId1"/>
  </sheets>
  <definedNames>
    <definedName name="_xlnm.Print_Area" localSheetId="0">Sheet1!$A$1:$J$46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1" i="1" l="1"/>
  <c r="F12" i="1" l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11" i="1"/>
  <c r="H11" i="1" l="1"/>
  <c r="E39" i="1" s="1"/>
  <c r="I11" i="1"/>
  <c r="I12" i="1"/>
  <c r="H13" i="1"/>
  <c r="H14" i="1"/>
  <c r="I15" i="1"/>
  <c r="H16" i="1"/>
  <c r="I17" i="1"/>
  <c r="I18" i="1"/>
  <c r="I19" i="1"/>
  <c r="I20" i="1"/>
  <c r="H21" i="1"/>
  <c r="I22" i="1"/>
  <c r="H23" i="1"/>
  <c r="I24" i="1"/>
  <c r="H25" i="1"/>
  <c r="H26" i="1"/>
  <c r="H27" i="1"/>
  <c r="I28" i="1"/>
  <c r="H29" i="1"/>
  <c r="I30" i="1"/>
  <c r="H31" i="1"/>
  <c r="I32" i="1"/>
  <c r="H33" i="1"/>
  <c r="I26" i="1" l="1"/>
  <c r="I25" i="1"/>
  <c r="I33" i="1"/>
  <c r="H28" i="1"/>
  <c r="I27" i="1"/>
  <c r="H20" i="1"/>
  <c r="H30" i="1"/>
  <c r="H22" i="1"/>
  <c r="H32" i="1"/>
  <c r="H24" i="1"/>
  <c r="I31" i="1"/>
  <c r="I23" i="1"/>
  <c r="I29" i="1"/>
  <c r="I21" i="1"/>
  <c r="E38" i="1" s="1"/>
  <c r="G38" i="1" s="1"/>
  <c r="H18" i="1"/>
  <c r="H19" i="1"/>
  <c r="H15" i="1"/>
  <c r="H17" i="1"/>
  <c r="I16" i="1"/>
  <c r="I14" i="1"/>
  <c r="I13" i="1"/>
  <c r="H12" i="1"/>
  <c r="E36" i="1" l="1"/>
  <c r="G36" i="1" s="1"/>
  <c r="E37" i="1"/>
  <c r="G37" i="1" s="1"/>
  <c r="G39" i="1"/>
  <c r="G40" i="1" l="1"/>
  <c r="G43" i="1" s="1"/>
</calcChain>
</file>

<file path=xl/sharedStrings.xml><?xml version="1.0" encoding="utf-8"?>
<sst xmlns="http://schemas.openxmlformats.org/spreadsheetml/2006/main" count="37" uniqueCount="28">
  <si>
    <t>No.</t>
    <phoneticPr fontId="2"/>
  </si>
  <si>
    <t>実施日</t>
    <rPh sb="0" eb="3">
      <t>ジッシビ</t>
    </rPh>
    <phoneticPr fontId="2"/>
  </si>
  <si>
    <t>開始時間</t>
    <rPh sb="0" eb="2">
      <t>カイシ</t>
    </rPh>
    <rPh sb="2" eb="4">
      <t>ジカン</t>
    </rPh>
    <phoneticPr fontId="2"/>
  </si>
  <si>
    <t>終了時間</t>
    <rPh sb="0" eb="2">
      <t>シュウリョウ</t>
    </rPh>
    <rPh sb="2" eb="4">
      <t>ジカン</t>
    </rPh>
    <phoneticPr fontId="2"/>
  </si>
  <si>
    <t>提供時間(分)</t>
    <rPh sb="0" eb="2">
      <t>テイキョウ</t>
    </rPh>
    <rPh sb="2" eb="4">
      <t>ジカン</t>
    </rPh>
    <rPh sb="5" eb="6">
      <t>フン</t>
    </rPh>
    <phoneticPr fontId="2"/>
  </si>
  <si>
    <t>基準額</t>
    <rPh sb="0" eb="2">
      <t>キジュン</t>
    </rPh>
    <rPh sb="2" eb="3">
      <t>ガク</t>
    </rPh>
    <phoneticPr fontId="2"/>
  </si>
  <si>
    <t>交通費</t>
    <rPh sb="0" eb="3">
      <t>コウツウヒ</t>
    </rPh>
    <phoneticPr fontId="2"/>
  </si>
  <si>
    <t>豊橋市障害児看護支援事業利用報告書</t>
    <rPh sb="0" eb="3">
      <t>トヨハシシ</t>
    </rPh>
    <rPh sb="3" eb="5">
      <t>ショウガイ</t>
    </rPh>
    <rPh sb="5" eb="6">
      <t>ジ</t>
    </rPh>
    <rPh sb="6" eb="8">
      <t>カンゴ</t>
    </rPh>
    <rPh sb="8" eb="10">
      <t>シエン</t>
    </rPh>
    <rPh sb="10" eb="12">
      <t>ジギョウ</t>
    </rPh>
    <rPh sb="12" eb="14">
      <t>リヨウ</t>
    </rPh>
    <rPh sb="14" eb="17">
      <t>ホウコクショ</t>
    </rPh>
    <phoneticPr fontId="2"/>
  </si>
  <si>
    <t>サービス提供
開始年月日</t>
    <rPh sb="4" eb="6">
      <t>テイキョウ</t>
    </rPh>
    <rPh sb="7" eb="9">
      <t>カイシ</t>
    </rPh>
    <rPh sb="9" eb="12">
      <t>ネンガッピ</t>
    </rPh>
    <phoneticPr fontId="2"/>
  </si>
  <si>
    <t>利用者氏名</t>
    <rPh sb="0" eb="3">
      <t>リヨウシャ</t>
    </rPh>
    <rPh sb="3" eb="5">
      <t>シメイ</t>
    </rPh>
    <phoneticPr fontId="2"/>
  </si>
  <si>
    <t>医療的ケア</t>
    <rPh sb="0" eb="3">
      <t>イリョウテキ</t>
    </rPh>
    <phoneticPr fontId="2"/>
  </si>
  <si>
    <t>事業所名
（連絡先）</t>
    <rPh sb="0" eb="3">
      <t>ジギョウショ</t>
    </rPh>
    <rPh sb="3" eb="4">
      <t>メイ</t>
    </rPh>
    <rPh sb="6" eb="9">
      <t>レンラクサキ</t>
    </rPh>
    <phoneticPr fontId="2"/>
  </si>
  <si>
    <t>回</t>
    <rPh sb="0" eb="1">
      <t>カイ</t>
    </rPh>
    <phoneticPr fontId="2"/>
  </si>
  <si>
    <t>円</t>
    <rPh sb="0" eb="1">
      <t>エン</t>
    </rPh>
    <phoneticPr fontId="2"/>
  </si>
  <si>
    <t>回数</t>
    <rPh sb="0" eb="2">
      <t>カイスウ</t>
    </rPh>
    <phoneticPr fontId="2"/>
  </si>
  <si>
    <t>小計</t>
    <rPh sb="0" eb="2">
      <t>ショウケイ</t>
    </rPh>
    <phoneticPr fontId="2"/>
  </si>
  <si>
    <t>費用</t>
    <rPh sb="0" eb="2">
      <t>ヒヨウ</t>
    </rPh>
    <phoneticPr fontId="2"/>
  </si>
  <si>
    <t>請求金額</t>
    <rPh sb="0" eb="2">
      <t>セイキュウ</t>
    </rPh>
    <rPh sb="2" eb="4">
      <t>キンガク</t>
    </rPh>
    <phoneticPr fontId="2"/>
  </si>
  <si>
    <t>様式第11号（第10条関係）</t>
    <rPh sb="2" eb="3">
      <t>ダイ</t>
    </rPh>
    <rPh sb="5" eb="6">
      <t>ゴウ</t>
    </rPh>
    <rPh sb="7" eb="8">
      <t>ダイ</t>
    </rPh>
    <rPh sb="10" eb="11">
      <t>ジョウ</t>
    </rPh>
    <rPh sb="11" eb="13">
      <t>カンケイ</t>
    </rPh>
    <phoneticPr fontId="2"/>
  </si>
  <si>
    <t xml:space="preserve">
（　　　　　　　）</t>
    <phoneticPr fontId="2"/>
  </si>
  <si>
    <t>訪問看護情報提供療養費</t>
    <rPh sb="0" eb="2">
      <t>ホウモン</t>
    </rPh>
    <rPh sb="2" eb="4">
      <t>カンゴ</t>
    </rPh>
    <rPh sb="4" eb="6">
      <t>ジョウホウ</t>
    </rPh>
    <rPh sb="6" eb="8">
      <t>テイキョウ</t>
    </rPh>
    <rPh sb="8" eb="11">
      <t>リョウヨウヒ</t>
    </rPh>
    <phoneticPr fontId="2"/>
  </si>
  <si>
    <t>障害児看護支援事業に関する支援時間</t>
    <rPh sb="0" eb="3">
      <t>ショウガイジ</t>
    </rPh>
    <rPh sb="3" eb="9">
      <t>カンゴシエンジギョウ</t>
    </rPh>
    <rPh sb="10" eb="11">
      <t>カン</t>
    </rPh>
    <rPh sb="13" eb="15">
      <t>シエン</t>
    </rPh>
    <rPh sb="15" eb="17">
      <t>ジカン</t>
    </rPh>
    <phoneticPr fontId="2"/>
  </si>
  <si>
    <t>％</t>
    <phoneticPr fontId="2"/>
  </si>
  <si>
    <t>消費税率</t>
    <rPh sb="0" eb="4">
      <t>ショウヒゼイリツ</t>
    </rPh>
    <phoneticPr fontId="2"/>
  </si>
  <si>
    <t>消費税及び地方消費税</t>
    <phoneticPr fontId="2"/>
  </si>
  <si>
    <t>税率</t>
    <rPh sb="0" eb="2">
      <t>ゼイリツ</t>
    </rPh>
    <phoneticPr fontId="2"/>
  </si>
  <si>
    <t>訪問看護基本・管理療養費
（30分以上90分以内）</t>
    <rPh sb="0" eb="2">
      <t>ホウモン</t>
    </rPh>
    <rPh sb="2" eb="4">
      <t>カンゴ</t>
    </rPh>
    <rPh sb="4" eb="6">
      <t>キホン</t>
    </rPh>
    <rPh sb="7" eb="9">
      <t>カンリ</t>
    </rPh>
    <rPh sb="9" eb="12">
      <t>リョウヨウヒ</t>
    </rPh>
    <rPh sb="16" eb="19">
      <t>プンイジョウ</t>
    </rPh>
    <rPh sb="21" eb="22">
      <t>プン</t>
    </rPh>
    <rPh sb="22" eb="24">
      <t>イナイ</t>
    </rPh>
    <phoneticPr fontId="2"/>
  </si>
  <si>
    <t>訪問看護基本・管理療養費
(30分未満)</t>
    <rPh sb="0" eb="2">
      <t>ホウモン</t>
    </rPh>
    <rPh sb="2" eb="4">
      <t>カンゴ</t>
    </rPh>
    <rPh sb="4" eb="6">
      <t>キホン</t>
    </rPh>
    <rPh sb="7" eb="9">
      <t>カンリ</t>
    </rPh>
    <rPh sb="9" eb="12">
      <t>リョウヨウヒ</t>
    </rPh>
    <rPh sb="16" eb="17">
      <t>プン</t>
    </rPh>
    <rPh sb="17" eb="19">
      <t>ミマン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</si>
</sst>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12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41">
    <xf numFmtId="0" fontId="0" fillId="0" borderId="0" xfId="0"/>
    <xf numFmtId="0" fontId="3" fillId="0" borderId="0" xfId="0" applyFont="1" applyAlignment="1">
      <alignment horizontal="left" vertical="center"/>
    </xf>
    <xf numFmtId="0" fontId="3" fillId="0" borderId="0" xfId="0" applyFont="1"/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58" fontId="3" fillId="0" borderId="1" xfId="0" applyNumberFormat="1" applyFont="1" applyBorder="1" applyAlignment="1" applyProtection="1">
      <alignment vertical="center"/>
      <protection locked="0"/>
    </xf>
    <xf numFmtId="20" fontId="3" fillId="0" borderId="1" xfId="0" applyNumberFormat="1" applyFont="1" applyBorder="1" applyAlignment="1" applyProtection="1">
      <alignment vertical="center"/>
      <protection locked="0"/>
    </xf>
    <xf numFmtId="38" fontId="3" fillId="0" borderId="1" xfId="1" applyFont="1" applyBorder="1" applyAlignment="1">
      <alignment vertical="center"/>
    </xf>
    <xf numFmtId="0" fontId="3" fillId="0" borderId="1" xfId="0" applyFont="1" applyBorder="1" applyAlignment="1">
      <alignment vertical="center"/>
    </xf>
    <xf numFmtId="38" fontId="3" fillId="0" borderId="0" xfId="1" applyFont="1" applyAlignment="1">
      <alignment vertical="center"/>
    </xf>
    <xf numFmtId="0" fontId="3" fillId="0" borderId="1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58" fontId="3" fillId="0" borderId="1" xfId="0" applyNumberFormat="1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2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 shrinkToFit="1"/>
    </xf>
    <xf numFmtId="38" fontId="3" fillId="0" borderId="1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3"/>
  <sheetViews>
    <sheetView tabSelected="1" view="pageBreakPreview" zoomScaleNormal="100" zoomScaleSheetLayoutView="100" workbookViewId="0">
      <selection activeCell="C14" sqref="C14"/>
    </sheetView>
  </sheetViews>
  <sheetFormatPr defaultRowHeight="14.4" x14ac:dyDescent="0.2"/>
  <cols>
    <col min="1" max="1" width="3.6328125" style="2" customWidth="1"/>
    <col min="2" max="2" width="3.453125" style="3" customWidth="1"/>
    <col min="3" max="3" width="16.54296875" style="2" customWidth="1"/>
    <col min="4" max="5" width="10.08984375" style="2" customWidth="1"/>
    <col min="6" max="6" width="3.81640625" style="2" customWidth="1"/>
    <col min="7" max="7" width="8" style="2" customWidth="1"/>
    <col min="8" max="8" width="11.08984375" style="2" customWidth="1"/>
    <col min="9" max="9" width="9.81640625" style="2" customWidth="1"/>
    <col min="10" max="10" width="1.26953125" style="2" customWidth="1"/>
    <col min="11" max="16384" width="8.7265625" style="2"/>
  </cols>
  <sheetData>
    <row r="1" spans="2:9" x14ac:dyDescent="0.2">
      <c r="B1" s="1" t="s">
        <v>18</v>
      </c>
    </row>
    <row r="3" spans="2:9" x14ac:dyDescent="0.2">
      <c r="C3" s="20" t="s">
        <v>7</v>
      </c>
      <c r="D3" s="20"/>
      <c r="E3" s="20"/>
      <c r="F3" s="20"/>
      <c r="G3" s="20"/>
      <c r="H3" s="20"/>
      <c r="I3" s="20"/>
    </row>
    <row r="4" spans="2:9" x14ac:dyDescent="0.2">
      <c r="C4" s="3"/>
      <c r="D4" s="3"/>
      <c r="E4" s="3"/>
      <c r="F4" s="3"/>
      <c r="G4" s="3"/>
      <c r="H4" s="3"/>
      <c r="I4" s="3"/>
    </row>
    <row r="6" spans="2:9" ht="40.049999999999997" customHeight="1" x14ac:dyDescent="0.2">
      <c r="B6" s="21" t="s">
        <v>8</v>
      </c>
      <c r="C6" s="22"/>
      <c r="D6" s="23"/>
      <c r="E6" s="24"/>
      <c r="F6" s="28" t="s">
        <v>11</v>
      </c>
      <c r="G6" s="29"/>
      <c r="H6" s="25" t="s">
        <v>19</v>
      </c>
      <c r="I6" s="24"/>
    </row>
    <row r="7" spans="2:9" ht="40.049999999999997" customHeight="1" x14ac:dyDescent="0.2">
      <c r="B7" s="22" t="s">
        <v>9</v>
      </c>
      <c r="C7" s="22"/>
      <c r="D7" s="25"/>
      <c r="E7" s="25"/>
      <c r="F7" s="18" t="s">
        <v>10</v>
      </c>
      <c r="G7" s="30"/>
      <c r="H7" s="25"/>
      <c r="I7" s="25"/>
    </row>
    <row r="9" spans="2:9" s="7" customFormat="1" ht="21.05" customHeight="1" x14ac:dyDescent="0.5">
      <c r="B9" s="1" t="s">
        <v>21</v>
      </c>
    </row>
    <row r="10" spans="2:9" s="7" customFormat="1" ht="21.05" customHeight="1" x14ac:dyDescent="0.5">
      <c r="B10" s="13" t="s">
        <v>0</v>
      </c>
      <c r="C10" s="13" t="s">
        <v>1</v>
      </c>
      <c r="D10" s="13" t="s">
        <v>2</v>
      </c>
      <c r="E10" s="13" t="s">
        <v>3</v>
      </c>
      <c r="F10" s="31" t="s">
        <v>4</v>
      </c>
      <c r="G10" s="32"/>
      <c r="H10" s="13" t="s">
        <v>5</v>
      </c>
      <c r="I10" s="13" t="s">
        <v>6</v>
      </c>
    </row>
    <row r="11" spans="2:9" s="7" customFormat="1" ht="21.05" customHeight="1" x14ac:dyDescent="0.5">
      <c r="B11" s="4">
        <v>1</v>
      </c>
      <c r="C11" s="8"/>
      <c r="D11" s="9"/>
      <c r="E11" s="9"/>
      <c r="F11" s="26" t="str">
        <f>IF(E11="","",ROUND((E11-D11)*1440,0))</f>
        <v/>
      </c>
      <c r="G11" s="27"/>
      <c r="H11" s="10" t="str">
        <f>IF(F11="","",IF(F11&gt;=30,9000,4500))</f>
        <v/>
      </c>
      <c r="I11" s="11" t="str">
        <f>IF(F11="","",200)</f>
        <v/>
      </c>
    </row>
    <row r="12" spans="2:9" s="7" customFormat="1" ht="21.05" customHeight="1" x14ac:dyDescent="0.5">
      <c r="B12" s="4">
        <v>2</v>
      </c>
      <c r="C12" s="8"/>
      <c r="D12" s="9"/>
      <c r="E12" s="9"/>
      <c r="F12" s="26" t="str">
        <f t="shared" ref="F12:F33" si="0">IF(E12="","",ROUND((E12-D12)*1440,0))</f>
        <v/>
      </c>
      <c r="G12" s="27"/>
      <c r="H12" s="10" t="str">
        <f t="shared" ref="H12:H33" si="1">IF(F12="","",IF(F12&gt;=30,9000,4500))</f>
        <v/>
      </c>
      <c r="I12" s="11" t="str">
        <f t="shared" ref="I12:I33" si="2">IF(F12="","",200)</f>
        <v/>
      </c>
    </row>
    <row r="13" spans="2:9" s="7" customFormat="1" ht="21.05" customHeight="1" x14ac:dyDescent="0.5">
      <c r="B13" s="4">
        <v>3</v>
      </c>
      <c r="C13" s="8"/>
      <c r="D13" s="9"/>
      <c r="E13" s="9"/>
      <c r="F13" s="26" t="str">
        <f t="shared" si="0"/>
        <v/>
      </c>
      <c r="G13" s="27"/>
      <c r="H13" s="10" t="str">
        <f t="shared" si="1"/>
        <v/>
      </c>
      <c r="I13" s="11" t="str">
        <f t="shared" si="2"/>
        <v/>
      </c>
    </row>
    <row r="14" spans="2:9" s="7" customFormat="1" ht="21.05" customHeight="1" x14ac:dyDescent="0.5">
      <c r="B14" s="4">
        <v>4</v>
      </c>
      <c r="C14" s="8"/>
      <c r="D14" s="9"/>
      <c r="E14" s="9"/>
      <c r="F14" s="26" t="str">
        <f t="shared" si="0"/>
        <v/>
      </c>
      <c r="G14" s="27"/>
      <c r="H14" s="10" t="str">
        <f t="shared" si="1"/>
        <v/>
      </c>
      <c r="I14" s="11" t="str">
        <f t="shared" si="2"/>
        <v/>
      </c>
    </row>
    <row r="15" spans="2:9" s="7" customFormat="1" ht="21.05" customHeight="1" x14ac:dyDescent="0.5">
      <c r="B15" s="4">
        <v>5</v>
      </c>
      <c r="C15" s="8"/>
      <c r="D15" s="9"/>
      <c r="E15" s="9"/>
      <c r="F15" s="26" t="str">
        <f t="shared" si="0"/>
        <v/>
      </c>
      <c r="G15" s="27"/>
      <c r="H15" s="10" t="str">
        <f t="shared" si="1"/>
        <v/>
      </c>
      <c r="I15" s="11" t="str">
        <f t="shared" si="2"/>
        <v/>
      </c>
    </row>
    <row r="16" spans="2:9" s="7" customFormat="1" ht="21.05" customHeight="1" x14ac:dyDescent="0.5">
      <c r="B16" s="4">
        <v>6</v>
      </c>
      <c r="C16" s="8"/>
      <c r="D16" s="9"/>
      <c r="E16" s="9"/>
      <c r="F16" s="26" t="str">
        <f t="shared" si="0"/>
        <v/>
      </c>
      <c r="G16" s="27"/>
      <c r="H16" s="10" t="str">
        <f t="shared" si="1"/>
        <v/>
      </c>
      <c r="I16" s="11" t="str">
        <f t="shared" si="2"/>
        <v/>
      </c>
    </row>
    <row r="17" spans="2:9" s="7" customFormat="1" ht="21.05" customHeight="1" x14ac:dyDescent="0.5">
      <c r="B17" s="4">
        <v>7</v>
      </c>
      <c r="C17" s="8"/>
      <c r="D17" s="9"/>
      <c r="E17" s="9"/>
      <c r="F17" s="26" t="str">
        <f t="shared" si="0"/>
        <v/>
      </c>
      <c r="G17" s="27"/>
      <c r="H17" s="10" t="str">
        <f t="shared" si="1"/>
        <v/>
      </c>
      <c r="I17" s="11" t="str">
        <f t="shared" si="2"/>
        <v/>
      </c>
    </row>
    <row r="18" spans="2:9" s="7" customFormat="1" ht="21.05" customHeight="1" x14ac:dyDescent="0.5">
      <c r="B18" s="4">
        <v>8</v>
      </c>
      <c r="C18" s="8"/>
      <c r="D18" s="9"/>
      <c r="E18" s="9"/>
      <c r="F18" s="26" t="str">
        <f t="shared" si="0"/>
        <v/>
      </c>
      <c r="G18" s="27"/>
      <c r="H18" s="10" t="str">
        <f t="shared" si="1"/>
        <v/>
      </c>
      <c r="I18" s="11" t="str">
        <f t="shared" si="2"/>
        <v/>
      </c>
    </row>
    <row r="19" spans="2:9" s="7" customFormat="1" ht="21.05" customHeight="1" x14ac:dyDescent="0.5">
      <c r="B19" s="4">
        <v>9</v>
      </c>
      <c r="C19" s="8"/>
      <c r="D19" s="9"/>
      <c r="E19" s="9"/>
      <c r="F19" s="26" t="str">
        <f t="shared" si="0"/>
        <v/>
      </c>
      <c r="G19" s="27"/>
      <c r="H19" s="10" t="str">
        <f t="shared" si="1"/>
        <v/>
      </c>
      <c r="I19" s="11" t="str">
        <f t="shared" si="2"/>
        <v/>
      </c>
    </row>
    <row r="20" spans="2:9" s="7" customFormat="1" ht="21.05" customHeight="1" x14ac:dyDescent="0.5">
      <c r="B20" s="4">
        <v>10</v>
      </c>
      <c r="C20" s="8"/>
      <c r="D20" s="9"/>
      <c r="E20" s="9"/>
      <c r="F20" s="26" t="str">
        <f t="shared" si="0"/>
        <v/>
      </c>
      <c r="G20" s="27"/>
      <c r="H20" s="10" t="str">
        <f t="shared" si="1"/>
        <v/>
      </c>
      <c r="I20" s="11" t="str">
        <f t="shared" si="2"/>
        <v/>
      </c>
    </row>
    <row r="21" spans="2:9" s="7" customFormat="1" ht="21.05" customHeight="1" x14ac:dyDescent="0.5">
      <c r="B21" s="4">
        <v>11</v>
      </c>
      <c r="C21" s="8"/>
      <c r="D21" s="9"/>
      <c r="E21" s="9"/>
      <c r="F21" s="26" t="str">
        <f t="shared" si="0"/>
        <v/>
      </c>
      <c r="G21" s="27"/>
      <c r="H21" s="10" t="str">
        <f t="shared" si="1"/>
        <v/>
      </c>
      <c r="I21" s="11" t="str">
        <f t="shared" si="2"/>
        <v/>
      </c>
    </row>
    <row r="22" spans="2:9" s="7" customFormat="1" ht="21.05" customHeight="1" x14ac:dyDescent="0.5">
      <c r="B22" s="4">
        <v>12</v>
      </c>
      <c r="C22" s="8"/>
      <c r="D22" s="9"/>
      <c r="E22" s="9"/>
      <c r="F22" s="26" t="str">
        <f t="shared" si="0"/>
        <v/>
      </c>
      <c r="G22" s="27"/>
      <c r="H22" s="10" t="str">
        <f t="shared" si="1"/>
        <v/>
      </c>
      <c r="I22" s="11" t="str">
        <f t="shared" si="2"/>
        <v/>
      </c>
    </row>
    <row r="23" spans="2:9" s="7" customFormat="1" ht="21.05" customHeight="1" x14ac:dyDescent="0.5">
      <c r="B23" s="4">
        <v>13</v>
      </c>
      <c r="C23" s="8"/>
      <c r="D23" s="9"/>
      <c r="E23" s="9"/>
      <c r="F23" s="26" t="str">
        <f t="shared" si="0"/>
        <v/>
      </c>
      <c r="G23" s="27"/>
      <c r="H23" s="10" t="str">
        <f t="shared" si="1"/>
        <v/>
      </c>
      <c r="I23" s="11" t="str">
        <f t="shared" si="2"/>
        <v/>
      </c>
    </row>
    <row r="24" spans="2:9" s="7" customFormat="1" ht="21.05" customHeight="1" x14ac:dyDescent="0.5">
      <c r="B24" s="4">
        <v>14</v>
      </c>
      <c r="C24" s="8"/>
      <c r="D24" s="9"/>
      <c r="E24" s="9"/>
      <c r="F24" s="26" t="str">
        <f t="shared" si="0"/>
        <v/>
      </c>
      <c r="G24" s="27"/>
      <c r="H24" s="10" t="str">
        <f t="shared" si="1"/>
        <v/>
      </c>
      <c r="I24" s="11" t="str">
        <f t="shared" si="2"/>
        <v/>
      </c>
    </row>
    <row r="25" spans="2:9" s="7" customFormat="1" ht="21.05" customHeight="1" x14ac:dyDescent="0.5">
      <c r="B25" s="4">
        <v>15</v>
      </c>
      <c r="C25" s="8"/>
      <c r="D25" s="9"/>
      <c r="E25" s="9"/>
      <c r="F25" s="26" t="str">
        <f t="shared" si="0"/>
        <v/>
      </c>
      <c r="G25" s="27"/>
      <c r="H25" s="10" t="str">
        <f t="shared" si="1"/>
        <v/>
      </c>
      <c r="I25" s="11" t="str">
        <f t="shared" si="2"/>
        <v/>
      </c>
    </row>
    <row r="26" spans="2:9" s="7" customFormat="1" ht="21.05" customHeight="1" x14ac:dyDescent="0.5">
      <c r="B26" s="4">
        <v>16</v>
      </c>
      <c r="C26" s="8"/>
      <c r="D26" s="9"/>
      <c r="E26" s="9"/>
      <c r="F26" s="26" t="str">
        <f t="shared" si="0"/>
        <v/>
      </c>
      <c r="G26" s="27"/>
      <c r="H26" s="10" t="str">
        <f t="shared" si="1"/>
        <v/>
      </c>
      <c r="I26" s="11" t="str">
        <f t="shared" si="2"/>
        <v/>
      </c>
    </row>
    <row r="27" spans="2:9" s="7" customFormat="1" ht="21.05" customHeight="1" x14ac:dyDescent="0.5">
      <c r="B27" s="4">
        <v>17</v>
      </c>
      <c r="C27" s="8"/>
      <c r="D27" s="9"/>
      <c r="E27" s="9"/>
      <c r="F27" s="26" t="str">
        <f t="shared" si="0"/>
        <v/>
      </c>
      <c r="G27" s="27"/>
      <c r="H27" s="10" t="str">
        <f t="shared" si="1"/>
        <v/>
      </c>
      <c r="I27" s="11" t="str">
        <f t="shared" si="2"/>
        <v/>
      </c>
    </row>
    <row r="28" spans="2:9" s="7" customFormat="1" ht="21.05" customHeight="1" x14ac:dyDescent="0.5">
      <c r="B28" s="4">
        <v>18</v>
      </c>
      <c r="C28" s="8"/>
      <c r="D28" s="9"/>
      <c r="E28" s="9"/>
      <c r="F28" s="26" t="str">
        <f t="shared" si="0"/>
        <v/>
      </c>
      <c r="G28" s="27"/>
      <c r="H28" s="10" t="str">
        <f t="shared" si="1"/>
        <v/>
      </c>
      <c r="I28" s="11" t="str">
        <f t="shared" si="2"/>
        <v/>
      </c>
    </row>
    <row r="29" spans="2:9" s="7" customFormat="1" ht="21.05" customHeight="1" x14ac:dyDescent="0.5">
      <c r="B29" s="4">
        <v>19</v>
      </c>
      <c r="C29" s="8"/>
      <c r="D29" s="9"/>
      <c r="E29" s="9"/>
      <c r="F29" s="26" t="str">
        <f t="shared" si="0"/>
        <v/>
      </c>
      <c r="G29" s="27"/>
      <c r="H29" s="10" t="str">
        <f t="shared" si="1"/>
        <v/>
      </c>
      <c r="I29" s="11" t="str">
        <f t="shared" si="2"/>
        <v/>
      </c>
    </row>
    <row r="30" spans="2:9" s="7" customFormat="1" ht="21.05" customHeight="1" x14ac:dyDescent="0.5">
      <c r="B30" s="4">
        <v>20</v>
      </c>
      <c r="C30" s="8"/>
      <c r="D30" s="9"/>
      <c r="E30" s="9"/>
      <c r="F30" s="26" t="str">
        <f t="shared" si="0"/>
        <v/>
      </c>
      <c r="G30" s="27"/>
      <c r="H30" s="10" t="str">
        <f t="shared" si="1"/>
        <v/>
      </c>
      <c r="I30" s="11" t="str">
        <f t="shared" si="2"/>
        <v/>
      </c>
    </row>
    <row r="31" spans="2:9" s="7" customFormat="1" ht="21.05" customHeight="1" x14ac:dyDescent="0.5">
      <c r="B31" s="4">
        <v>21</v>
      </c>
      <c r="C31" s="8"/>
      <c r="D31" s="9"/>
      <c r="E31" s="9"/>
      <c r="F31" s="26" t="str">
        <f t="shared" si="0"/>
        <v/>
      </c>
      <c r="G31" s="27"/>
      <c r="H31" s="10" t="str">
        <f t="shared" si="1"/>
        <v/>
      </c>
      <c r="I31" s="11" t="str">
        <f t="shared" si="2"/>
        <v/>
      </c>
    </row>
    <row r="32" spans="2:9" s="7" customFormat="1" ht="21.05" customHeight="1" x14ac:dyDescent="0.5">
      <c r="B32" s="4">
        <v>22</v>
      </c>
      <c r="C32" s="8"/>
      <c r="D32" s="9"/>
      <c r="E32" s="9"/>
      <c r="F32" s="26" t="str">
        <f t="shared" si="0"/>
        <v/>
      </c>
      <c r="G32" s="27"/>
      <c r="H32" s="10" t="str">
        <f t="shared" si="1"/>
        <v/>
      </c>
      <c r="I32" s="11" t="str">
        <f t="shared" si="2"/>
        <v/>
      </c>
    </row>
    <row r="33" spans="1:13" s="7" customFormat="1" ht="21.05" customHeight="1" x14ac:dyDescent="0.5">
      <c r="B33" s="4">
        <v>23</v>
      </c>
      <c r="C33" s="8"/>
      <c r="D33" s="9"/>
      <c r="E33" s="9"/>
      <c r="F33" s="26" t="str">
        <f t="shared" si="0"/>
        <v/>
      </c>
      <c r="G33" s="27"/>
      <c r="H33" s="10" t="str">
        <f t="shared" si="1"/>
        <v/>
      </c>
      <c r="I33" s="11" t="str">
        <f t="shared" si="2"/>
        <v/>
      </c>
    </row>
    <row r="35" spans="1:13" s="7" customFormat="1" x14ac:dyDescent="0.5">
      <c r="A35" s="22" t="s">
        <v>16</v>
      </c>
      <c r="B35" s="22"/>
      <c r="C35" s="22"/>
      <c r="D35" s="22"/>
      <c r="E35" s="22" t="s">
        <v>14</v>
      </c>
      <c r="F35" s="22"/>
      <c r="G35" s="22" t="s">
        <v>15</v>
      </c>
      <c r="H35" s="22"/>
      <c r="I35" s="22"/>
    </row>
    <row r="36" spans="1:13" s="7" customFormat="1" ht="52.1" customHeight="1" x14ac:dyDescent="0.5">
      <c r="A36" s="21" t="s">
        <v>27</v>
      </c>
      <c r="B36" s="22"/>
      <c r="C36" s="22"/>
      <c r="D36" s="22"/>
      <c r="E36" s="5" t="str">
        <f>IF(COUNTIF($H$11:$H$33,4500)=0,"",COUNTIF($H$11:$H$33,4500))</f>
        <v/>
      </c>
      <c r="F36" s="6" t="s">
        <v>12</v>
      </c>
      <c r="G36" s="33" t="str">
        <f>IF(E36="","",4500*E36)</f>
        <v/>
      </c>
      <c r="H36" s="34"/>
      <c r="I36" s="6" t="s">
        <v>13</v>
      </c>
    </row>
    <row r="37" spans="1:13" s="7" customFormat="1" ht="52.1" customHeight="1" x14ac:dyDescent="0.5">
      <c r="A37" s="21" t="s">
        <v>26</v>
      </c>
      <c r="B37" s="22"/>
      <c r="C37" s="22"/>
      <c r="D37" s="22"/>
      <c r="E37" s="5" t="str">
        <f>IF(COUNTIF($H$11:$H$33,9000)=0,"",COUNTIF($H$11:$H$33,9000))</f>
        <v/>
      </c>
      <c r="F37" s="6" t="s">
        <v>12</v>
      </c>
      <c r="G37" s="33" t="str">
        <f>IF(E37="","",9000*E37)</f>
        <v/>
      </c>
      <c r="H37" s="34"/>
      <c r="I37" s="6" t="s">
        <v>13</v>
      </c>
    </row>
    <row r="38" spans="1:13" s="7" customFormat="1" ht="52.1" customHeight="1" x14ac:dyDescent="0.5">
      <c r="A38" s="21" t="s">
        <v>6</v>
      </c>
      <c r="B38" s="22"/>
      <c r="C38" s="22"/>
      <c r="D38" s="22"/>
      <c r="E38" s="5" t="str">
        <f>IF(COUNTIF($I$11:$I$33,200)=0,"",COUNTIF($I$11:$I$33,200))</f>
        <v/>
      </c>
      <c r="F38" s="6" t="s">
        <v>12</v>
      </c>
      <c r="G38" s="33" t="str">
        <f>IF(E38="","",200*E38)</f>
        <v/>
      </c>
      <c r="H38" s="34"/>
      <c r="I38" s="6" t="s">
        <v>13</v>
      </c>
    </row>
    <row r="39" spans="1:13" s="7" customFormat="1" ht="52.1" customHeight="1" x14ac:dyDescent="0.5">
      <c r="A39" s="21" t="s">
        <v>20</v>
      </c>
      <c r="B39" s="22"/>
      <c r="C39" s="22"/>
      <c r="D39" s="22"/>
      <c r="E39" s="5" t="str">
        <f>IF(H11="","",1)</f>
        <v/>
      </c>
      <c r="F39" s="6" t="s">
        <v>12</v>
      </c>
      <c r="G39" s="33" t="str">
        <f>IF(E39="","",1500*E39)</f>
        <v/>
      </c>
      <c r="H39" s="34"/>
      <c r="I39" s="6" t="s">
        <v>13</v>
      </c>
    </row>
    <row r="40" spans="1:13" s="7" customFormat="1" ht="14.4" customHeight="1" x14ac:dyDescent="0.5">
      <c r="A40" s="35" t="s">
        <v>24</v>
      </c>
      <c r="B40" s="36"/>
      <c r="C40" s="36"/>
      <c r="D40" s="37"/>
      <c r="E40" s="18" t="s">
        <v>25</v>
      </c>
      <c r="F40" s="19"/>
      <c r="G40" s="40" t="str">
        <f>IF(SUM(G36:H39)=0,"",ROUNDDOWN(SUM(G36:H39)*E41/100,0))</f>
        <v/>
      </c>
      <c r="H40" s="36"/>
      <c r="I40" s="16" t="s">
        <v>13</v>
      </c>
    </row>
    <row r="41" spans="1:13" s="7" customFormat="1" ht="37.700000000000003" customHeight="1" x14ac:dyDescent="0.5">
      <c r="A41" s="38"/>
      <c r="B41" s="39"/>
      <c r="C41" s="39"/>
      <c r="D41" s="17"/>
      <c r="E41" s="14">
        <f>IF(M41="","",M41)</f>
        <v>10</v>
      </c>
      <c r="F41" s="15" t="s">
        <v>22</v>
      </c>
      <c r="G41" s="38"/>
      <c r="H41" s="39"/>
      <c r="I41" s="17"/>
      <c r="L41" s="11" t="s">
        <v>23</v>
      </c>
      <c r="M41" s="11">
        <v>10</v>
      </c>
    </row>
    <row r="42" spans="1:13" s="7" customFormat="1" x14ac:dyDescent="0.5">
      <c r="B42" s="3"/>
      <c r="G42" s="12"/>
      <c r="H42" s="12"/>
    </row>
    <row r="43" spans="1:13" s="7" customFormat="1" ht="52.65" customHeight="1" x14ac:dyDescent="0.5">
      <c r="A43" s="22" t="s">
        <v>17</v>
      </c>
      <c r="B43" s="22"/>
      <c r="C43" s="22"/>
      <c r="D43" s="22"/>
      <c r="E43" s="22"/>
      <c r="F43" s="22"/>
      <c r="G43" s="33" t="str">
        <f>IF(G39="","",SUM(G36:H41))</f>
        <v/>
      </c>
      <c r="H43" s="34"/>
      <c r="I43" s="6" t="s">
        <v>13</v>
      </c>
    </row>
  </sheetData>
  <sheetProtection algorithmName="SHA-512" hashValue="6W+TyIEk0hEVlHe+U8IBDManT+5QKHokydcKJJPXosghGQQdEDvTCl81Gq7MezewqcdfsK1aZIf+AP/iS03c/A==" saltValue="hTilYTimT29+X18qs9Rnbg==" spinCount="100000" sheet="1" objects="1" scenarios="1"/>
  <mergeCells count="50">
    <mergeCell ref="A43:F43"/>
    <mergeCell ref="G43:H43"/>
    <mergeCell ref="F33:G33"/>
    <mergeCell ref="A36:D36"/>
    <mergeCell ref="A37:D37"/>
    <mergeCell ref="A38:D38"/>
    <mergeCell ref="A39:D39"/>
    <mergeCell ref="G36:H36"/>
    <mergeCell ref="E35:F35"/>
    <mergeCell ref="G35:I35"/>
    <mergeCell ref="A35:D35"/>
    <mergeCell ref="G37:H37"/>
    <mergeCell ref="G38:H38"/>
    <mergeCell ref="G39:H39"/>
    <mergeCell ref="A40:D41"/>
    <mergeCell ref="G40:H41"/>
    <mergeCell ref="F19:G19"/>
    <mergeCell ref="F32:G32"/>
    <mergeCell ref="F21:G21"/>
    <mergeCell ref="F22:G22"/>
    <mergeCell ref="F23:G23"/>
    <mergeCell ref="F24:G24"/>
    <mergeCell ref="F25:G25"/>
    <mergeCell ref="F26:G26"/>
    <mergeCell ref="F27:G27"/>
    <mergeCell ref="F28:G28"/>
    <mergeCell ref="F29:G29"/>
    <mergeCell ref="F30:G30"/>
    <mergeCell ref="F31:G31"/>
    <mergeCell ref="F14:G14"/>
    <mergeCell ref="F15:G15"/>
    <mergeCell ref="F16:G16"/>
    <mergeCell ref="F17:G17"/>
    <mergeCell ref="F18:G18"/>
    <mergeCell ref="I40:I41"/>
    <mergeCell ref="E40:F40"/>
    <mergeCell ref="C3:I3"/>
    <mergeCell ref="B6:C6"/>
    <mergeCell ref="D6:E6"/>
    <mergeCell ref="H6:I6"/>
    <mergeCell ref="B7:C7"/>
    <mergeCell ref="D7:E7"/>
    <mergeCell ref="H7:I7"/>
    <mergeCell ref="F20:G20"/>
    <mergeCell ref="F6:G6"/>
    <mergeCell ref="F7:G7"/>
    <mergeCell ref="F10:G10"/>
    <mergeCell ref="F11:G11"/>
    <mergeCell ref="F12:G12"/>
    <mergeCell ref="F13:G13"/>
  </mergeCells>
  <phoneticPr fontId="2"/>
  <pageMargins left="0.7" right="0.7" top="0.75" bottom="0.75" header="0.3" footer="0.3"/>
  <pageSetup paperSize="9" orientation="portrait" r:id="rId1"/>
  <rowBreaks count="1" manualBreakCount="1">
    <brk id="3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豊橋市役所</dc:creator>
  <cp:lastModifiedBy>豊橋市役所</cp:lastModifiedBy>
  <cp:lastPrinted>2023-12-19T08:06:09Z</cp:lastPrinted>
  <dcterms:created xsi:type="dcterms:W3CDTF">2022-05-13T12:34:28Z</dcterms:created>
  <dcterms:modified xsi:type="dcterms:W3CDTF">2024-01-20T03:02:38Z</dcterms:modified>
</cp:coreProperties>
</file>