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779\Desktop\"/>
    </mc:Choice>
  </mc:AlternateContent>
  <bookViews>
    <workbookView xWindow="0" yWindow="0" windowWidth="21600" windowHeight="9537"/>
  </bookViews>
  <sheets>
    <sheet name="例（８月分）" sheetId="3" r:id="rId1"/>
    <sheet name="給料" sheetId="1" r:id="rId2"/>
    <sheet name="給料＋賞与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F11" i="4" s="1"/>
  <c r="I8" i="4"/>
  <c r="F8" i="4"/>
  <c r="K7" i="4"/>
  <c r="K6" i="4"/>
  <c r="K5" i="4"/>
  <c r="K4" i="4"/>
  <c r="K8" i="4" s="1"/>
  <c r="F12" i="4" l="1"/>
  <c r="F13" i="4" s="1"/>
  <c r="F13" i="3" l="1"/>
  <c r="F12" i="3"/>
  <c r="F11" i="3"/>
  <c r="F10" i="3" l="1"/>
  <c r="F8" i="3"/>
  <c r="I7" i="3"/>
  <c r="I6" i="3"/>
  <c r="I5" i="3"/>
  <c r="I4" i="3"/>
  <c r="I8" i="3" l="1"/>
  <c r="F10" i="1"/>
  <c r="F8" i="1"/>
  <c r="I7" i="1"/>
  <c r="I6" i="1"/>
  <c r="I5" i="1"/>
  <c r="I4" i="1"/>
  <c r="F11" i="1" l="1"/>
  <c r="F12" i="1" s="1"/>
  <c r="F13" i="1" s="1"/>
  <c r="I8" i="1"/>
</calcChain>
</file>

<file path=xl/sharedStrings.xml><?xml version="1.0" encoding="utf-8"?>
<sst xmlns="http://schemas.openxmlformats.org/spreadsheetml/2006/main" count="135" uniqueCount="39">
  <si>
    <t>区分</t>
    <rPh sb="0" eb="2">
      <t>クブン</t>
    </rPh>
    <phoneticPr fontId="3"/>
  </si>
  <si>
    <t>計算金額</t>
    <rPh sb="0" eb="2">
      <t>ケイサン</t>
    </rPh>
    <rPh sb="2" eb="4">
      <t>キンガク</t>
    </rPh>
    <phoneticPr fontId="3"/>
  </si>
  <si>
    <t>徴収法</t>
  </si>
  <si>
    <t>月分の支給総額</t>
    <phoneticPr fontId="7"/>
  </si>
  <si>
    <t>①</t>
  </si>
  <si>
    <t>円</t>
    <phoneticPr fontId="7"/>
  </si>
  <si>
    <t>1号</t>
    <rPh sb="1" eb="2">
      <t>ゴウ</t>
    </rPh>
    <phoneticPr fontId="3"/>
  </si>
  <si>
    <t>源 泉 徴 収 税 額</t>
  </si>
  <si>
    <t>②</t>
  </si>
  <si>
    <t>円</t>
    <phoneticPr fontId="7"/>
  </si>
  <si>
    <t>円</t>
    <phoneticPr fontId="7"/>
  </si>
  <si>
    <t>2号</t>
    <rPh sb="1" eb="2">
      <t>ゴウ</t>
    </rPh>
    <phoneticPr fontId="3"/>
  </si>
  <si>
    <t>住  民  税  額</t>
  </si>
  <si>
    <t>③</t>
  </si>
  <si>
    <t>円</t>
    <phoneticPr fontId="7"/>
  </si>
  <si>
    <t>3号</t>
    <rPh sb="1" eb="2">
      <t>ゴウ</t>
    </rPh>
    <phoneticPr fontId="3"/>
  </si>
  <si>
    <t>④</t>
  </si>
  <si>
    <t>差引支給総額　①－②－③－④</t>
  </si>
  <si>
    <t>控除扶養親族</t>
    <phoneticPr fontId="7"/>
  </si>
  <si>
    <t>4号</t>
    <rPh sb="1" eb="2">
      <t>ゴウ</t>
    </rPh>
    <phoneticPr fontId="3"/>
  </si>
  <si>
    <t>政令で定める金額</t>
    <rPh sb="0" eb="2">
      <t>セイレイ</t>
    </rPh>
    <rPh sb="3" eb="4">
      <t>サダ</t>
    </rPh>
    <rPh sb="6" eb="8">
      <t>キンガク</t>
    </rPh>
    <phoneticPr fontId="7"/>
  </si>
  <si>
    <t>⑤</t>
    <phoneticPr fontId="7"/>
  </si>
  <si>
    <t>5号</t>
    <rPh sb="1" eb="2">
      <t>ゴウ</t>
    </rPh>
    <phoneticPr fontId="3"/>
  </si>
  <si>
    <r>
      <t>⑥</t>
    </r>
    <r>
      <rPr>
        <sz val="11"/>
        <rFont val="ＭＳ 明朝"/>
        <family val="1"/>
        <charset val="128"/>
      </rPr>
      <t>　(①－②－③－④－⑤）×0.2</t>
    </r>
    <phoneticPr fontId="7"/>
  </si>
  <si>
    <t>⑦　(②＋③＋④＋⑤＋⑥）</t>
    <phoneticPr fontId="7"/>
  </si>
  <si>
    <t>円</t>
    <phoneticPr fontId="7"/>
  </si>
  <si>
    <r>
      <t>差押可能金額</t>
    </r>
    <r>
      <rPr>
        <b/>
        <sz val="11"/>
        <rFont val="ＭＳ 明朝"/>
        <family val="1"/>
        <charset val="128"/>
      </rPr>
      <t xml:space="preserve"> 　①－⑦</t>
    </r>
    <rPh sb="0" eb="2">
      <t>サシオサエ</t>
    </rPh>
    <rPh sb="2" eb="4">
      <t>カノウ</t>
    </rPh>
    <rPh sb="4" eb="6">
      <t>キンガク</t>
    </rPh>
    <phoneticPr fontId="7"/>
  </si>
  <si>
    <t>円</t>
    <rPh sb="0" eb="1">
      <t>エン</t>
    </rPh>
    <phoneticPr fontId="7"/>
  </si>
  <si>
    <t>緑のセルに入力をお願いします。</t>
    <rPh sb="0" eb="1">
      <t>ミドリ</t>
    </rPh>
    <rPh sb="5" eb="7">
      <t>ニュウリョク</t>
    </rPh>
    <rPh sb="9" eb="10">
      <t>ネガ</t>
    </rPh>
    <phoneticPr fontId="2"/>
  </si>
  <si>
    <t>※千円未満切捨て</t>
    <rPh sb="1" eb="3">
      <t>センエン</t>
    </rPh>
    <rPh sb="3" eb="5">
      <t>ミマン</t>
    </rPh>
    <rPh sb="5" eb="7">
      <t>キリス</t>
    </rPh>
    <phoneticPr fontId="7"/>
  </si>
  <si>
    <t>※千円未満切上げ</t>
    <rPh sb="1" eb="3">
      <t>センエン</t>
    </rPh>
    <rPh sb="3" eb="5">
      <t>ミマン</t>
    </rPh>
    <rPh sb="5" eb="7">
      <t>キリア</t>
    </rPh>
    <phoneticPr fontId="7"/>
  </si>
  <si>
    <r>
      <t>給料等　</t>
    </r>
    <r>
      <rPr>
        <sz val="11"/>
        <color rgb="FFFF0000"/>
        <rFont val="游ゴシック"/>
        <family val="3"/>
        <charset val="128"/>
        <scheme val="minor"/>
      </rPr>
      <t>※賞与があれば合算してください。</t>
    </r>
    <rPh sb="0" eb="2">
      <t>キュウリョウ</t>
    </rPh>
    <rPh sb="2" eb="3">
      <t>ナド</t>
    </rPh>
    <rPh sb="5" eb="7">
      <t>ショウヨ</t>
    </rPh>
    <rPh sb="11" eb="13">
      <t>ガッサン</t>
    </rPh>
    <phoneticPr fontId="3"/>
  </si>
  <si>
    <t>社会保険料等の金額
（社会保険、厚生年金、雇用保険等）</t>
    <rPh sb="5" eb="6">
      <t>ナド</t>
    </rPh>
    <rPh sb="11" eb="13">
      <t>シャカイ</t>
    </rPh>
    <rPh sb="13" eb="15">
      <t>ホケン</t>
    </rPh>
    <rPh sb="16" eb="18">
      <t>コウセイ</t>
    </rPh>
    <rPh sb="18" eb="20">
      <t>ネンキン</t>
    </rPh>
    <rPh sb="21" eb="23">
      <t>コヨウ</t>
    </rPh>
    <rPh sb="23" eb="25">
      <t>ホケン</t>
    </rPh>
    <rPh sb="25" eb="26">
      <t>ナド</t>
    </rPh>
    <phoneticPr fontId="2"/>
  </si>
  <si>
    <r>
      <t>社会保険料等の金額
（社会保険、厚生年金、</t>
    </r>
    <r>
      <rPr>
        <sz val="11"/>
        <color rgb="FFFF0000"/>
        <rFont val="ＭＳ 明朝"/>
        <family val="1"/>
        <charset val="128"/>
      </rPr>
      <t>雇用保険</t>
    </r>
    <r>
      <rPr>
        <sz val="11"/>
        <rFont val="ＭＳ 明朝"/>
        <family val="1"/>
        <charset val="128"/>
      </rPr>
      <t>等）</t>
    </r>
    <rPh sb="5" eb="6">
      <t>ナド</t>
    </rPh>
    <rPh sb="11" eb="13">
      <t>シャカイ</t>
    </rPh>
    <rPh sb="13" eb="15">
      <t>ホケン</t>
    </rPh>
    <rPh sb="16" eb="18">
      <t>コウセイ</t>
    </rPh>
    <rPh sb="18" eb="20">
      <t>ネンキン</t>
    </rPh>
    <rPh sb="21" eb="23">
      <t>コヨウ</t>
    </rPh>
    <rPh sb="23" eb="25">
      <t>ホケン</t>
    </rPh>
    <rPh sb="25" eb="26">
      <t>ナド</t>
    </rPh>
    <phoneticPr fontId="2"/>
  </si>
  <si>
    <t>給料</t>
    <rPh sb="0" eb="2">
      <t>キュウリョウ</t>
    </rPh>
    <phoneticPr fontId="2"/>
  </si>
  <si>
    <t>賞与</t>
    <rPh sb="0" eb="2">
      <t>ショウヨ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</si>
  <si>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</si>
  <si>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</si>
  <si>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給料</t>
    <rPh sb="0" eb="2">
      <t>キュウリョウ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</si>
</sst>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&quot;　人&quot;"/>
    <numFmt numFmtId="177" formatCode="#,##0;;0"/>
    <numFmt numFmtId="178" formatCode="#,##0;;"/>
    <numFmt numFmtId="179" formatCode="#,##0_);[Red]\(#,##0\)"/>
  </numFmts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b/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color indexed="12"/>
      <name val="ＭＳ Ｐゴシック"/>
      <family val="3"/>
      <charset val="128"/>
    </font>
    <font>
      <b/>
      <sz val="11"/>
      <color indexed="1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6"/>
      <color rgb="FF00B05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14"/>
      <color rgb="FF0000FF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7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2" borderId="3" xfId="2" applyFont="1" applyFill="1" applyBorder="1" applyAlignment="1" applyProtection="1">
      <alignment horizontal="right" vertical="center"/>
      <protection locked="0"/>
    </xf>
    <xf numFmtId="0" fontId="6" fillId="0" borderId="3" xfId="2" applyFont="1" applyFill="1" applyBorder="1" applyAlignment="1" applyProtection="1">
      <alignment vertical="center"/>
    </xf>
    <xf numFmtId="0" fontId="6" fillId="0" borderId="1" xfId="2" applyFont="1" applyBorder="1" applyAlignment="1" applyProtection="1">
      <alignment horizontal="center" vertical="center"/>
    </xf>
    <xf numFmtId="0" fontId="6" fillId="0" borderId="4" xfId="2" applyFont="1" applyBorder="1" applyAlignment="1" applyProtection="1">
      <alignment horizontal="center"/>
    </xf>
    <xf numFmtId="38" fontId="9" fillId="0" borderId="2" xfId="1" applyFont="1" applyFill="1" applyBorder="1" applyAlignment="1" applyProtection="1">
      <alignment horizontal="center" vertical="center"/>
    </xf>
    <xf numFmtId="0" fontId="6" fillId="0" borderId="3" xfId="2" applyNumberFormat="1" applyFont="1" applyBorder="1" applyAlignment="1" applyProtection="1">
      <alignment horizontal="centerContinuous" vertical="center"/>
    </xf>
    <xf numFmtId="0" fontId="6" fillId="0" borderId="1" xfId="2" applyNumberFormat="1" applyFont="1" applyBorder="1" applyAlignment="1" applyProtection="1">
      <alignment horizontal="center" vertical="center"/>
    </xf>
    <xf numFmtId="0" fontId="6" fillId="0" borderId="3" xfId="2" applyFont="1" applyBorder="1" applyAlignment="1" applyProtection="1">
      <alignment vertical="center"/>
    </xf>
    <xf numFmtId="0" fontId="6" fillId="0" borderId="4" xfId="2" applyFont="1" applyBorder="1" applyAlignment="1" applyProtection="1">
      <alignment vertical="center"/>
    </xf>
    <xf numFmtId="38" fontId="10" fillId="0" borderId="2" xfId="0" applyNumberFormat="1" applyFont="1" applyBorder="1" applyAlignment="1">
      <alignment horizontal="center" vertical="center"/>
    </xf>
    <xf numFmtId="38" fontId="6" fillId="0" borderId="0" xfId="1" applyFont="1" applyBorder="1" applyAlignment="1" applyProtection="1">
      <alignment horizontal="center" vertical="center" wrapText="1"/>
    </xf>
    <xf numFmtId="38" fontId="11" fillId="0" borderId="2" xfId="1" applyFont="1" applyBorder="1" applyAlignment="1" applyProtection="1">
      <alignment horizontal="center" vertical="center" wrapText="1"/>
    </xf>
    <xf numFmtId="38" fontId="14" fillId="0" borderId="0" xfId="1" applyFont="1" applyFill="1" applyBorder="1" applyAlignment="1" applyProtection="1">
      <alignment horizontal="center" vertical="center"/>
    </xf>
    <xf numFmtId="38" fontId="8" fillId="0" borderId="0" xfId="1" applyFont="1" applyFill="1" applyBorder="1" applyAlignment="1" applyProtection="1">
      <alignment horizontal="right"/>
    </xf>
    <xf numFmtId="0" fontId="18" fillId="0" borderId="0" xfId="0" applyFont="1">
      <alignment vertical="center"/>
    </xf>
    <xf numFmtId="178" fontId="17" fillId="4" borderId="14" xfId="1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>
      <alignment vertical="center"/>
    </xf>
    <xf numFmtId="0" fontId="6" fillId="0" borderId="3" xfId="2" applyNumberFormat="1" applyFont="1" applyBorder="1" applyAlignment="1" applyProtection="1">
      <alignment horizontal="centerContinuous" vertical="center" wrapText="1"/>
    </xf>
    <xf numFmtId="0" fontId="19" fillId="3" borderId="2" xfId="0" applyFont="1" applyFill="1" applyBorder="1" applyAlignment="1">
      <alignment vertical="center"/>
    </xf>
    <xf numFmtId="0" fontId="20" fillId="3" borderId="3" xfId="0" applyFont="1" applyFill="1" applyBorder="1" applyAlignment="1">
      <alignment vertical="center"/>
    </xf>
    <xf numFmtId="179" fontId="8" fillId="5" borderId="3" xfId="2" applyNumberFormat="1" applyFont="1" applyFill="1" applyBorder="1" applyAlignment="1" applyProtection="1">
      <alignment vertical="center"/>
    </xf>
    <xf numFmtId="179" fontId="6" fillId="0" borderId="3" xfId="2" applyNumberFormat="1" applyFont="1" applyBorder="1" applyAlignment="1" applyProtection="1">
      <alignment horizontal="center"/>
    </xf>
    <xf numFmtId="0" fontId="6" fillId="0" borderId="3" xfId="2" applyFont="1" applyBorder="1" applyAlignment="1" applyProtection="1">
      <alignment horizontal="center"/>
    </xf>
    <xf numFmtId="0" fontId="6" fillId="0" borderId="4" xfId="2" applyFont="1" applyBorder="1" applyAlignment="1" applyProtection="1">
      <alignment horizontal="center" vertical="center"/>
    </xf>
    <xf numFmtId="179" fontId="8" fillId="5" borderId="3" xfId="2" applyNumberFormat="1" applyFont="1" applyFill="1" applyBorder="1" applyAlignment="1" applyProtection="1">
      <alignment horizontal="right" vertical="center"/>
    </xf>
    <xf numFmtId="0" fontId="6" fillId="0" borderId="3" xfId="2" applyFont="1" applyBorder="1" applyAlignment="1" applyProtection="1">
      <alignment horizontal="center" vertical="center"/>
    </xf>
    <xf numFmtId="38" fontId="24" fillId="0" borderId="3" xfId="2" applyNumberFormat="1" applyFont="1" applyBorder="1" applyAlignment="1" applyProtection="1">
      <alignment horizontal="center"/>
    </xf>
    <xf numFmtId="176" fontId="8" fillId="3" borderId="0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 applyProtection="1">
      <alignment horizontal="center"/>
    </xf>
    <xf numFmtId="178" fontId="17" fillId="0" borderId="0" xfId="1" applyNumberFormat="1" applyFont="1" applyFill="1" applyBorder="1" applyAlignment="1" applyProtection="1">
      <alignment horizontal="center" vertical="center"/>
    </xf>
    <xf numFmtId="0" fontId="11" fillId="0" borderId="3" xfId="2" applyFont="1" applyBorder="1" applyAlignment="1" applyProtection="1">
      <alignment horizontal="center" vertical="center" shrinkToFit="1"/>
    </xf>
    <xf numFmtId="0" fontId="13" fillId="0" borderId="3" xfId="2" applyFont="1" applyBorder="1" applyAlignment="1" applyProtection="1">
      <alignment horizontal="center" vertical="center" shrinkToFit="1"/>
    </xf>
    <xf numFmtId="0" fontId="13" fillId="0" borderId="4" xfId="2" applyFont="1" applyBorder="1" applyAlignment="1" applyProtection="1">
      <alignment horizontal="center" vertical="center" shrinkToFit="1"/>
    </xf>
    <xf numFmtId="38" fontId="9" fillId="0" borderId="2" xfId="1" applyFont="1" applyFill="1" applyBorder="1" applyAlignment="1" applyProtection="1">
      <alignment horizontal="right" vertical="center" indent="1"/>
    </xf>
    <xf numFmtId="38" fontId="9" fillId="0" borderId="3" xfId="1" applyFont="1" applyFill="1" applyBorder="1" applyAlignment="1" applyProtection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9" xfId="2" applyFont="1" applyBorder="1" applyAlignment="1" applyProtection="1">
      <alignment horizontal="center" vertical="center" shrinkToFit="1"/>
    </xf>
    <xf numFmtId="0" fontId="13" fillId="0" borderId="9" xfId="2" applyFont="1" applyBorder="1" applyAlignment="1" applyProtection="1">
      <alignment horizontal="center" vertical="center" shrinkToFit="1"/>
    </xf>
    <xf numFmtId="0" fontId="13" fillId="0" borderId="10" xfId="2" applyFont="1" applyBorder="1" applyAlignment="1" applyProtection="1">
      <alignment horizontal="center" vertical="center" shrinkToFit="1"/>
    </xf>
    <xf numFmtId="38" fontId="9" fillId="0" borderId="6" xfId="1" applyFont="1" applyFill="1" applyBorder="1" applyAlignment="1" applyProtection="1">
      <alignment horizontal="right" vertical="center" indent="1"/>
    </xf>
    <xf numFmtId="38" fontId="9" fillId="0" borderId="7" xfId="1" applyFont="1" applyFill="1" applyBorder="1" applyAlignment="1" applyProtection="1">
      <alignment horizontal="right" vertical="center" indent="1"/>
    </xf>
    <xf numFmtId="0" fontId="15" fillId="4" borderId="12" xfId="2" applyFont="1" applyFill="1" applyBorder="1" applyAlignment="1" applyProtection="1">
      <alignment horizontal="center" vertical="center"/>
    </xf>
    <xf numFmtId="0" fontId="15" fillId="4" borderId="13" xfId="2" applyFont="1" applyFill="1" applyBorder="1" applyAlignment="1" applyProtection="1">
      <alignment horizontal="center" vertical="center"/>
    </xf>
    <xf numFmtId="0" fontId="15" fillId="4" borderId="14" xfId="2" applyFont="1" applyFill="1" applyBorder="1" applyAlignment="1" applyProtection="1">
      <alignment horizontal="center" vertical="center"/>
    </xf>
    <xf numFmtId="177" fontId="16" fillId="4" borderId="12" xfId="1" applyNumberFormat="1" applyFont="1" applyFill="1" applyBorder="1" applyAlignment="1" applyProtection="1">
      <alignment horizontal="right" vertical="center"/>
    </xf>
    <xf numFmtId="177" fontId="16" fillId="4" borderId="13" xfId="1" applyNumberFormat="1" applyFont="1" applyFill="1" applyBorder="1" applyAlignment="1" applyProtection="1">
      <alignment horizontal="right" vertical="center"/>
    </xf>
    <xf numFmtId="0" fontId="0" fillId="0" borderId="8" xfId="0" applyBorder="1" applyAlignment="1">
      <alignment horizontal="center" vertical="center"/>
    </xf>
    <xf numFmtId="0" fontId="6" fillId="0" borderId="3" xfId="2" applyNumberFormat="1" applyFont="1" applyBorder="1" applyAlignment="1" applyProtection="1">
      <alignment horizontal="center" vertical="center" wrapText="1"/>
    </xf>
    <xf numFmtId="0" fontId="6" fillId="0" borderId="4" xfId="2" applyNumberFormat="1" applyFont="1" applyBorder="1" applyAlignment="1" applyProtection="1">
      <alignment horizontal="center" vertical="center" wrapText="1"/>
    </xf>
    <xf numFmtId="176" fontId="8" fillId="3" borderId="2" xfId="2" applyNumberFormat="1" applyFont="1" applyFill="1" applyBorder="1" applyAlignment="1" applyProtection="1">
      <alignment horizontal="center" vertical="center" wrapText="1"/>
      <protection locked="0"/>
    </xf>
    <xf numFmtId="176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176" fontId="8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2" applyFont="1" applyBorder="1" applyAlignment="1" applyProtection="1">
      <alignment horizontal="center" vertical="center" wrapText="1"/>
    </xf>
    <xf numFmtId="0" fontId="6" fillId="0" borderId="4" xfId="2" applyFont="1" applyBorder="1" applyAlignment="1" applyProtection="1">
      <alignment horizontal="center" vertical="center" wrapText="1"/>
    </xf>
    <xf numFmtId="38" fontId="9" fillId="0" borderId="2" xfId="1" applyFont="1" applyFill="1" applyBorder="1" applyAlignment="1" applyProtection="1">
      <alignment horizontal="right" vertical="center" wrapText="1" indent="1"/>
    </xf>
    <xf numFmtId="38" fontId="9" fillId="0" borderId="3" xfId="1" applyFont="1" applyFill="1" applyBorder="1" applyAlignment="1" applyProtection="1">
      <alignment horizontal="right" vertical="center" wrapText="1" indent="1"/>
    </xf>
    <xf numFmtId="38" fontId="8" fillId="2" borderId="2" xfId="1" applyFont="1" applyFill="1" applyBorder="1" applyAlignment="1" applyProtection="1">
      <alignment vertical="center"/>
      <protection locked="0"/>
    </xf>
    <xf numFmtId="38" fontId="8" fillId="2" borderId="3" xfId="1" applyFont="1" applyFill="1" applyBorder="1" applyAlignment="1" applyProtection="1">
      <alignment vertical="center"/>
      <protection locked="0"/>
    </xf>
    <xf numFmtId="0" fontId="19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8" fillId="5" borderId="2" xfId="2" applyNumberFormat="1" applyFont="1" applyFill="1" applyBorder="1" applyAlignment="1" applyProtection="1">
      <alignment horizontal="center" vertical="center" wrapText="1"/>
      <protection locked="0"/>
    </xf>
    <xf numFmtId="176" fontId="8" fillId="5" borderId="3" xfId="2" applyNumberFormat="1" applyFont="1" applyFill="1" applyBorder="1" applyAlignment="1" applyProtection="1">
      <alignment horizontal="center" vertical="center" wrapText="1"/>
      <protection locked="0"/>
    </xf>
    <xf numFmtId="176" fontId="8" fillId="5" borderId="4" xfId="2" applyNumberFormat="1" applyFont="1" applyFill="1" applyBorder="1" applyAlignment="1" applyProtection="1">
      <alignment horizontal="center" vertical="center" wrapText="1"/>
      <protection locked="0"/>
    </xf>
    <xf numFmtId="0" fontId="20" fillId="3" borderId="2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tabSelected="1" workbookViewId="0">
      <selection activeCell="C4" sqref="C4"/>
    </sheetView>
  </sheetViews>
  <sheetFormatPr defaultRowHeight="18.3"/>
  <cols>
    <col min="3" max="3" width="14" customWidth="1"/>
    <col min="4" max="4" width="16.08984375" bestFit="1" customWidth="1"/>
    <col min="9" max="9" width="13" customWidth="1"/>
  </cols>
  <sheetData>
    <row r="2" spans="2:11" ht="26.05">
      <c r="F2" s="16" t="s">
        <v>28</v>
      </c>
    </row>
    <row r="3" spans="2:11">
      <c r="B3" s="1" t="s">
        <v>0</v>
      </c>
      <c r="C3" s="61" t="s">
        <v>31</v>
      </c>
      <c r="D3" s="62"/>
      <c r="E3" s="62"/>
      <c r="F3" s="62"/>
      <c r="G3" s="62"/>
      <c r="H3" s="63"/>
      <c r="I3" s="64" t="s">
        <v>1</v>
      </c>
      <c r="J3" s="65"/>
    </row>
    <row r="4" spans="2:11">
      <c r="B4" s="1" t="s">
        <v>2</v>
      </c>
      <c r="C4" s="2">
        <v>8</v>
      </c>
      <c r="D4" s="3" t="s">
        <v>3</v>
      </c>
      <c r="E4" s="4" t="s">
        <v>4</v>
      </c>
      <c r="F4" s="59">
        <v>143000</v>
      </c>
      <c r="G4" s="60"/>
      <c r="H4" s="5" t="s">
        <v>5</v>
      </c>
      <c r="I4" s="6">
        <f>INT(F4/1000)*1000</f>
        <v>143000</v>
      </c>
      <c r="J4" s="5" t="s">
        <v>5</v>
      </c>
      <c r="K4" s="18" t="s">
        <v>29</v>
      </c>
    </row>
    <row r="5" spans="2:11">
      <c r="B5" s="1" t="s">
        <v>6</v>
      </c>
      <c r="C5" s="7" t="s">
        <v>7</v>
      </c>
      <c r="D5" s="7"/>
      <c r="E5" s="8" t="s">
        <v>8</v>
      </c>
      <c r="F5" s="59">
        <v>2800</v>
      </c>
      <c r="G5" s="60"/>
      <c r="H5" s="5" t="s">
        <v>5</v>
      </c>
      <c r="I5" s="6">
        <f>ROUNDUP(F5,-3)</f>
        <v>3000</v>
      </c>
      <c r="J5" s="5" t="s">
        <v>5</v>
      </c>
      <c r="K5" s="18" t="s">
        <v>30</v>
      </c>
    </row>
    <row r="6" spans="2:11">
      <c r="B6" s="1" t="s">
        <v>11</v>
      </c>
      <c r="C6" s="7" t="s">
        <v>12</v>
      </c>
      <c r="D6" s="7"/>
      <c r="E6" s="8" t="s">
        <v>13</v>
      </c>
      <c r="F6" s="59">
        <v>0</v>
      </c>
      <c r="G6" s="60"/>
      <c r="H6" s="5" t="s">
        <v>5</v>
      </c>
      <c r="I6" s="6">
        <f>ROUNDUP(F6,-3)</f>
        <v>0</v>
      </c>
      <c r="J6" s="5" t="s">
        <v>5</v>
      </c>
      <c r="K6" s="18" t="s">
        <v>30</v>
      </c>
    </row>
    <row r="7" spans="2:11" ht="41.3" customHeight="1">
      <c r="B7" s="1" t="s">
        <v>15</v>
      </c>
      <c r="C7" s="19" t="s">
        <v>32</v>
      </c>
      <c r="D7" s="7"/>
      <c r="E7" s="8" t="s">
        <v>16</v>
      </c>
      <c r="F7" s="59">
        <v>593</v>
      </c>
      <c r="G7" s="60"/>
      <c r="H7" s="5" t="s">
        <v>5</v>
      </c>
      <c r="I7" s="6">
        <f>ROUNDUP(F7,-3)</f>
        <v>1000</v>
      </c>
      <c r="J7" s="5" t="s">
        <v>5</v>
      </c>
      <c r="K7" s="18" t="s">
        <v>30</v>
      </c>
    </row>
    <row r="8" spans="2:11">
      <c r="B8" s="37"/>
      <c r="C8" s="9" t="s">
        <v>17</v>
      </c>
      <c r="D8" s="9"/>
      <c r="E8" s="10"/>
      <c r="F8" s="35">
        <f>F4-F5-F6-F7</f>
        <v>139607</v>
      </c>
      <c r="G8" s="36"/>
      <c r="H8" s="5" t="s">
        <v>5</v>
      </c>
      <c r="I8" s="11">
        <f>I4-I5-I6-I7</f>
        <v>139000</v>
      </c>
      <c r="J8" s="5" t="s">
        <v>5</v>
      </c>
    </row>
    <row r="9" spans="2:11">
      <c r="B9" s="49"/>
      <c r="C9" s="50" t="s">
        <v>18</v>
      </c>
      <c r="D9" s="50"/>
      <c r="E9" s="51"/>
      <c r="F9" s="52">
        <v>0</v>
      </c>
      <c r="G9" s="53"/>
      <c r="H9" s="54"/>
      <c r="I9" s="12"/>
      <c r="J9" s="12"/>
    </row>
    <row r="10" spans="2:11">
      <c r="B10" s="1" t="s">
        <v>19</v>
      </c>
      <c r="C10" s="55" t="s">
        <v>20</v>
      </c>
      <c r="D10" s="56"/>
      <c r="E10" s="13" t="s">
        <v>21</v>
      </c>
      <c r="F10" s="57">
        <f>100000+IF(45000,0)+F9*45000</f>
        <v>100000</v>
      </c>
      <c r="G10" s="58"/>
      <c r="H10" s="5" t="s">
        <v>5</v>
      </c>
      <c r="I10" s="12"/>
      <c r="J10" s="12"/>
    </row>
    <row r="11" spans="2:11" ht="18.850000000000001">
      <c r="B11" s="1" t="s">
        <v>22</v>
      </c>
      <c r="C11" s="32" t="s">
        <v>23</v>
      </c>
      <c r="D11" s="33"/>
      <c r="E11" s="34"/>
      <c r="F11" s="35">
        <f>IF(F10*2&lt;ROUNDUP((I4-I5-I6-I7-F10)*0.2,-3),F10*2,ROUNDUP((I4-I5-I6-I7-F10)*0.2,-3))</f>
        <v>8000</v>
      </c>
      <c r="G11" s="36"/>
      <c r="H11" s="5" t="s">
        <v>5</v>
      </c>
      <c r="I11" s="14"/>
      <c r="J11" s="14"/>
    </row>
    <row r="12" spans="2:11" ht="19.399999999999999" thickBot="1">
      <c r="B12" s="37"/>
      <c r="C12" s="39" t="s">
        <v>24</v>
      </c>
      <c r="D12" s="40"/>
      <c r="E12" s="41"/>
      <c r="F12" s="42">
        <f>I5+I6+I7+F10+F11</f>
        <v>112000</v>
      </c>
      <c r="G12" s="43"/>
      <c r="H12" s="5" t="s">
        <v>5</v>
      </c>
      <c r="I12" s="14"/>
      <c r="J12" s="14"/>
    </row>
    <row r="13" spans="2:11" ht="18.850000000000001" thickBot="1">
      <c r="B13" s="38"/>
      <c r="C13" s="44" t="s">
        <v>26</v>
      </c>
      <c r="D13" s="45"/>
      <c r="E13" s="46"/>
      <c r="F13" s="47">
        <f>IF(I4-F12&gt;0,I4-F12,0)</f>
        <v>31000</v>
      </c>
      <c r="G13" s="48"/>
      <c r="H13" s="17" t="s">
        <v>27</v>
      </c>
      <c r="I13" s="15"/>
      <c r="J13" s="15"/>
    </row>
  </sheetData>
  <mergeCells count="19">
    <mergeCell ref="F7:G7"/>
    <mergeCell ref="C3:H3"/>
    <mergeCell ref="I3:J3"/>
    <mergeCell ref="F4:G4"/>
    <mergeCell ref="F5:G5"/>
    <mergeCell ref="F6:G6"/>
    <mergeCell ref="B8:B9"/>
    <mergeCell ref="F8:G8"/>
    <mergeCell ref="C9:E9"/>
    <mergeCell ref="F9:H9"/>
    <mergeCell ref="C10:D10"/>
    <mergeCell ref="F10:G10"/>
    <mergeCell ref="C11:E11"/>
    <mergeCell ref="F11:G11"/>
    <mergeCell ref="B12:B13"/>
    <mergeCell ref="C12:E12"/>
    <mergeCell ref="F12:G12"/>
    <mergeCell ref="C13:E13"/>
    <mergeCell ref="F13:G13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zoomScaleNormal="100" workbookViewId="0">
      <selection activeCell="C4" sqref="C4"/>
    </sheetView>
  </sheetViews>
  <sheetFormatPr defaultRowHeight="18.3"/>
  <cols>
    <col min="3" max="3" width="14" customWidth="1"/>
    <col min="4" max="4" width="16.08984375" bestFit="1" customWidth="1"/>
    <col min="9" max="9" width="13" customWidth="1"/>
  </cols>
  <sheetData>
    <row r="2" spans="2:11" ht="26.05">
      <c r="F2" s="16" t="s">
        <v>28</v>
      </c>
    </row>
    <row r="3" spans="2:11">
      <c r="B3" s="1" t="s">
        <v>0</v>
      </c>
      <c r="C3" s="61" t="s">
        <v>38</v>
      </c>
      <c r="D3" s="62"/>
      <c r="E3" s="62"/>
      <c r="F3" s="62"/>
      <c r="G3" s="62"/>
      <c r="H3" s="63"/>
      <c r="I3" s="64" t="s">
        <v>1</v>
      </c>
      <c r="J3" s="65"/>
    </row>
    <row r="4" spans="2:11">
      <c r="B4" s="1" t="s">
        <v>2</v>
      </c>
      <c r="C4" s="2"/>
      <c r="D4" s="3" t="s">
        <v>3</v>
      </c>
      <c r="E4" s="4" t="s">
        <v>4</v>
      </c>
      <c r="F4" s="59"/>
      <c r="G4" s="60"/>
      <c r="H4" s="5" t="s">
        <v>5</v>
      </c>
      <c r="I4" s="6">
        <f>INT(F4/1000)*1000</f>
        <v>0</v>
      </c>
      <c r="J4" s="5" t="s">
        <v>5</v>
      </c>
      <c r="K4" s="18" t="s">
        <v>29</v>
      </c>
    </row>
    <row r="5" spans="2:11">
      <c r="B5" s="1" t="s">
        <v>6</v>
      </c>
      <c r="C5" s="7" t="s">
        <v>7</v>
      </c>
      <c r="D5" s="7"/>
      <c r="E5" s="8" t="s">
        <v>8</v>
      </c>
      <c r="F5" s="59"/>
      <c r="G5" s="60"/>
      <c r="H5" s="5" t="s">
        <v>9</v>
      </c>
      <c r="I5" s="6">
        <f>ROUNDUP(F5,-3)</f>
        <v>0</v>
      </c>
      <c r="J5" s="5" t="s">
        <v>5</v>
      </c>
      <c r="K5" s="18" t="s">
        <v>30</v>
      </c>
    </row>
    <row r="6" spans="2:11">
      <c r="B6" s="1" t="s">
        <v>11</v>
      </c>
      <c r="C6" s="7" t="s">
        <v>12</v>
      </c>
      <c r="D6" s="7"/>
      <c r="E6" s="8" t="s">
        <v>13</v>
      </c>
      <c r="F6" s="59"/>
      <c r="G6" s="60"/>
      <c r="H6" s="5" t="s">
        <v>14</v>
      </c>
      <c r="I6" s="6">
        <f>ROUNDUP(F6,-3)</f>
        <v>0</v>
      </c>
      <c r="J6" s="5" t="s">
        <v>5</v>
      </c>
      <c r="K6" s="18" t="s">
        <v>30</v>
      </c>
    </row>
    <row r="7" spans="2:11" ht="41.3" customHeight="1">
      <c r="B7" s="1" t="s">
        <v>15</v>
      </c>
      <c r="C7" s="19" t="s">
        <v>33</v>
      </c>
      <c r="D7" s="7"/>
      <c r="E7" s="8" t="s">
        <v>16</v>
      </c>
      <c r="F7" s="59"/>
      <c r="G7" s="60"/>
      <c r="H7" s="5" t="s">
        <v>5</v>
      </c>
      <c r="I7" s="6">
        <f>ROUNDUP(F7,-3)</f>
        <v>0</v>
      </c>
      <c r="J7" s="5" t="s">
        <v>5</v>
      </c>
      <c r="K7" s="18" t="s">
        <v>30</v>
      </c>
    </row>
    <row r="8" spans="2:11">
      <c r="B8" s="37"/>
      <c r="C8" s="9" t="s">
        <v>17</v>
      </c>
      <c r="D8" s="9"/>
      <c r="E8" s="10"/>
      <c r="F8" s="35">
        <f>F4-F5-F6-F7</f>
        <v>0</v>
      </c>
      <c r="G8" s="36"/>
      <c r="H8" s="5" t="s">
        <v>5</v>
      </c>
      <c r="I8" s="11">
        <f>I4-I5-I6-I7</f>
        <v>0</v>
      </c>
      <c r="J8" s="5" t="s">
        <v>5</v>
      </c>
    </row>
    <row r="9" spans="2:11">
      <c r="B9" s="49"/>
      <c r="C9" s="50" t="s">
        <v>18</v>
      </c>
      <c r="D9" s="50"/>
      <c r="E9" s="51"/>
      <c r="F9" s="66">
        <v>0</v>
      </c>
      <c r="G9" s="67"/>
      <c r="H9" s="68"/>
      <c r="I9" s="12"/>
      <c r="J9" s="12"/>
    </row>
    <row r="10" spans="2:11">
      <c r="B10" s="1" t="s">
        <v>19</v>
      </c>
      <c r="C10" s="55" t="s">
        <v>20</v>
      </c>
      <c r="D10" s="56"/>
      <c r="E10" s="13" t="s">
        <v>21</v>
      </c>
      <c r="F10" s="57">
        <f>100000+IF(45000,0)+F9*45000</f>
        <v>100000</v>
      </c>
      <c r="G10" s="58"/>
      <c r="H10" s="5" t="s">
        <v>10</v>
      </c>
      <c r="I10" s="12"/>
      <c r="J10" s="12"/>
    </row>
    <row r="11" spans="2:11" ht="18.850000000000001">
      <c r="B11" s="1" t="s">
        <v>22</v>
      </c>
      <c r="C11" s="32" t="s">
        <v>23</v>
      </c>
      <c r="D11" s="33"/>
      <c r="E11" s="34"/>
      <c r="F11" s="35">
        <f>IF(F10*2&lt;ROUNDUP((I4-I5-I6-I7-F10)*0.2,-3),F10*2,ROUNDUP((I4-I5-I6-I7-F10)*0.2,-3))</f>
        <v>-20000</v>
      </c>
      <c r="G11" s="36"/>
      <c r="H11" s="5" t="s">
        <v>10</v>
      </c>
      <c r="I11" s="14"/>
      <c r="J11" s="14"/>
    </row>
    <row r="12" spans="2:11" ht="19.399999999999999" thickBot="1">
      <c r="B12" s="37"/>
      <c r="C12" s="39" t="s">
        <v>24</v>
      </c>
      <c r="D12" s="40"/>
      <c r="E12" s="41"/>
      <c r="F12" s="42">
        <f>I5+I6+I7+F10+F11</f>
        <v>80000</v>
      </c>
      <c r="G12" s="43"/>
      <c r="H12" s="5" t="s">
        <v>25</v>
      </c>
      <c r="I12" s="14"/>
      <c r="J12" s="14"/>
    </row>
    <row r="13" spans="2:11" ht="18.850000000000001" thickBot="1">
      <c r="B13" s="38"/>
      <c r="C13" s="44" t="s">
        <v>26</v>
      </c>
      <c r="D13" s="45"/>
      <c r="E13" s="46"/>
      <c r="F13" s="47">
        <f>IF(I4-F12&gt;0,I4-F12,0)</f>
        <v>0</v>
      </c>
      <c r="G13" s="48"/>
      <c r="H13" s="17" t="s">
        <v>27</v>
      </c>
      <c r="I13" s="15"/>
      <c r="J13" s="15"/>
    </row>
  </sheetData>
  <mergeCells count="19">
    <mergeCell ref="C3:H3"/>
    <mergeCell ref="I3:J3"/>
    <mergeCell ref="F4:G4"/>
    <mergeCell ref="F5:G5"/>
    <mergeCell ref="C9:E9"/>
    <mergeCell ref="F9:H9"/>
    <mergeCell ref="F6:G6"/>
    <mergeCell ref="F7:G7"/>
    <mergeCell ref="B8:B9"/>
    <mergeCell ref="F8:G8"/>
    <mergeCell ref="C10:D10"/>
    <mergeCell ref="F10:G10"/>
    <mergeCell ref="C11:E11"/>
    <mergeCell ref="F11:G11"/>
    <mergeCell ref="B12:B13"/>
    <mergeCell ref="C12:E12"/>
    <mergeCell ref="F12:G12"/>
    <mergeCell ref="C13:E13"/>
    <mergeCell ref="F13:G13"/>
  </mergeCells>
  <phoneticPr fontId="2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workbookViewId="0">
      <selection activeCell="C4" sqref="C4"/>
    </sheetView>
  </sheetViews>
  <sheetFormatPr defaultRowHeight="18.3"/>
  <cols>
    <col min="3" max="3" width="14.453125" customWidth="1"/>
    <col min="4" max="4" width="14.36328125" bestFit="1" customWidth="1"/>
    <col min="9" max="9" width="17.453125" customWidth="1"/>
    <col min="10" max="10" width="8.7265625" customWidth="1"/>
  </cols>
  <sheetData>
    <row r="2" spans="2:13" ht="26.05">
      <c r="F2" s="16" t="s">
        <v>28</v>
      </c>
    </row>
    <row r="3" spans="2:13">
      <c r="B3" s="1" t="s">
        <v>0</v>
      </c>
      <c r="C3" s="20"/>
      <c r="D3" s="21"/>
      <c r="E3" s="21"/>
      <c r="F3" s="69" t="s">
        <v>34</v>
      </c>
      <c r="G3" s="62"/>
      <c r="H3" s="63"/>
      <c r="I3" s="69" t="s">
        <v>35</v>
      </c>
      <c r="J3" s="63"/>
      <c r="K3" s="64" t="s">
        <v>1</v>
      </c>
      <c r="L3" s="65"/>
    </row>
    <row r="4" spans="2:13">
      <c r="B4" s="1" t="s">
        <v>2</v>
      </c>
      <c r="C4" s="2"/>
      <c r="D4" s="3" t="s">
        <v>3</v>
      </c>
      <c r="E4" s="4" t="s">
        <v>4</v>
      </c>
      <c r="F4" s="59"/>
      <c r="G4" s="60"/>
      <c r="H4" s="5" t="s">
        <v>5</v>
      </c>
      <c r="I4" s="22"/>
      <c r="J4" s="23" t="s">
        <v>36</v>
      </c>
      <c r="K4" s="6">
        <f>INT(SUM(F4,I4)/1000)*1000</f>
        <v>0</v>
      </c>
      <c r="L4" s="5" t="s">
        <v>5</v>
      </c>
      <c r="M4" s="18" t="s">
        <v>29</v>
      </c>
    </row>
    <row r="5" spans="2:13">
      <c r="B5" s="1" t="s">
        <v>6</v>
      </c>
      <c r="C5" s="7" t="s">
        <v>7</v>
      </c>
      <c r="D5" s="7"/>
      <c r="E5" s="8" t="s">
        <v>8</v>
      </c>
      <c r="F5" s="59"/>
      <c r="G5" s="60"/>
      <c r="H5" s="5" t="s">
        <v>5</v>
      </c>
      <c r="I5" s="22"/>
      <c r="J5" s="24" t="s">
        <v>36</v>
      </c>
      <c r="K5" s="6">
        <f>ROUNDUP(SUM(F5+I5),-3)</f>
        <v>0</v>
      </c>
      <c r="L5" s="5" t="s">
        <v>5</v>
      </c>
      <c r="M5" s="18" t="s">
        <v>30</v>
      </c>
    </row>
    <row r="6" spans="2:13">
      <c r="B6" s="1" t="s">
        <v>11</v>
      </c>
      <c r="C6" s="7" t="s">
        <v>12</v>
      </c>
      <c r="D6" s="7"/>
      <c r="E6" s="8" t="s">
        <v>13</v>
      </c>
      <c r="F6" s="59"/>
      <c r="G6" s="60"/>
      <c r="H6" s="5" t="s">
        <v>5</v>
      </c>
      <c r="I6" s="22"/>
      <c r="J6" s="24" t="s">
        <v>36</v>
      </c>
      <c r="K6" s="6">
        <f>ROUNDUP(SUM(F6+I6),-3)</f>
        <v>0</v>
      </c>
      <c r="L6" s="5" t="s">
        <v>5</v>
      </c>
      <c r="M6" s="18" t="s">
        <v>30</v>
      </c>
    </row>
    <row r="7" spans="2:13" ht="39.9">
      <c r="B7" s="1" t="s">
        <v>15</v>
      </c>
      <c r="C7" s="19" t="s">
        <v>32</v>
      </c>
      <c r="D7" s="7"/>
      <c r="E7" s="8" t="s">
        <v>16</v>
      </c>
      <c r="F7" s="59"/>
      <c r="G7" s="60"/>
      <c r="H7" s="25" t="s">
        <v>5</v>
      </c>
      <c r="I7" s="26"/>
      <c r="J7" s="27" t="s">
        <v>36</v>
      </c>
      <c r="K7" s="6">
        <f>ROUNDUP(SUM(F7+I7),-3)</f>
        <v>0</v>
      </c>
      <c r="L7" s="25" t="s">
        <v>5</v>
      </c>
      <c r="M7" s="18" t="s">
        <v>30</v>
      </c>
    </row>
    <row r="8" spans="2:13">
      <c r="B8" s="37"/>
      <c r="C8" s="9" t="s">
        <v>17</v>
      </c>
      <c r="D8" s="9"/>
      <c r="E8" s="10"/>
      <c r="F8" s="35">
        <f>F4-F5-F6-F7</f>
        <v>0</v>
      </c>
      <c r="G8" s="36"/>
      <c r="H8" s="5" t="s">
        <v>5</v>
      </c>
      <c r="I8" s="28">
        <f>I4-I5-I6-I7</f>
        <v>0</v>
      </c>
      <c r="J8" s="24" t="s">
        <v>37</v>
      </c>
      <c r="K8" s="11">
        <f>K4-K5-K6-K7</f>
        <v>0</v>
      </c>
      <c r="L8" s="5" t="s">
        <v>5</v>
      </c>
    </row>
    <row r="9" spans="2:13">
      <c r="B9" s="49"/>
      <c r="C9" s="50" t="s">
        <v>18</v>
      </c>
      <c r="D9" s="50"/>
      <c r="E9" s="51"/>
      <c r="F9" s="66">
        <v>0</v>
      </c>
      <c r="G9" s="67"/>
      <c r="H9" s="68"/>
      <c r="I9" s="29"/>
      <c r="J9" s="29"/>
      <c r="K9" s="12"/>
      <c r="L9" s="12"/>
    </row>
    <row r="10" spans="2:13">
      <c r="B10" s="1" t="s">
        <v>19</v>
      </c>
      <c r="C10" s="55" t="s">
        <v>20</v>
      </c>
      <c r="D10" s="56"/>
      <c r="E10" s="13" t="s">
        <v>21</v>
      </c>
      <c r="F10" s="57">
        <f>100000+IF(45000,0)+F9*45000</f>
        <v>100000</v>
      </c>
      <c r="G10" s="58"/>
      <c r="H10" s="5" t="s">
        <v>5</v>
      </c>
      <c r="I10" s="30"/>
      <c r="J10" s="30"/>
      <c r="K10" s="12"/>
      <c r="L10" s="12"/>
    </row>
    <row r="11" spans="2:13" ht="18.850000000000001">
      <c r="B11" s="1" t="s">
        <v>22</v>
      </c>
      <c r="C11" s="32" t="s">
        <v>23</v>
      </c>
      <c r="D11" s="33"/>
      <c r="E11" s="34"/>
      <c r="F11" s="35">
        <f>IF(F10*2&lt;ROUNDUP((K4-K5-K6-K7-F10)*0.2,-3),F10*2,ROUNDUP((K4-K5-K6-K7-F10)*0.2,-3))</f>
        <v>-20000</v>
      </c>
      <c r="G11" s="36"/>
      <c r="H11" s="5" t="s">
        <v>5</v>
      </c>
      <c r="I11" s="30"/>
      <c r="J11" s="30"/>
      <c r="K11" s="14"/>
      <c r="L11" s="14"/>
    </row>
    <row r="12" spans="2:13" ht="19.399999999999999" thickBot="1">
      <c r="B12" s="37"/>
      <c r="C12" s="39" t="s">
        <v>24</v>
      </c>
      <c r="D12" s="40"/>
      <c r="E12" s="41"/>
      <c r="F12" s="42">
        <f>K5+K6+K7+F10+F11</f>
        <v>80000</v>
      </c>
      <c r="G12" s="43"/>
      <c r="H12" s="5" t="s">
        <v>5</v>
      </c>
      <c r="I12" s="30"/>
      <c r="J12" s="30"/>
      <c r="K12" s="14"/>
      <c r="L12" s="14"/>
    </row>
    <row r="13" spans="2:13" ht="18.850000000000001" thickBot="1">
      <c r="B13" s="38"/>
      <c r="C13" s="44" t="s">
        <v>26</v>
      </c>
      <c r="D13" s="45"/>
      <c r="E13" s="46"/>
      <c r="F13" s="47">
        <f>IF(K4-F12&gt;0,K4-F12,0)</f>
        <v>0</v>
      </c>
      <c r="G13" s="48"/>
      <c r="H13" s="17" t="s">
        <v>27</v>
      </c>
      <c r="I13" s="31"/>
      <c r="J13" s="31"/>
      <c r="K13" s="15"/>
      <c r="L13" s="15"/>
    </row>
  </sheetData>
  <mergeCells count="20">
    <mergeCell ref="C10:D10"/>
    <mergeCell ref="F10:G10"/>
    <mergeCell ref="F3:H3"/>
    <mergeCell ref="I3:J3"/>
    <mergeCell ref="K3:L3"/>
    <mergeCell ref="F4:G4"/>
    <mergeCell ref="F5:G5"/>
    <mergeCell ref="F6:G6"/>
    <mergeCell ref="F7:G7"/>
    <mergeCell ref="B8:B9"/>
    <mergeCell ref="F8:G8"/>
    <mergeCell ref="C9:E9"/>
    <mergeCell ref="F9:H9"/>
    <mergeCell ref="C11:E11"/>
    <mergeCell ref="F11:G11"/>
    <mergeCell ref="B12:B13"/>
    <mergeCell ref="C12:E12"/>
    <mergeCell ref="F12:G12"/>
    <mergeCell ref="C13:E13"/>
    <mergeCell ref="F13:G1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例（８月分）</vt:lpstr>
      <vt:lpstr>給料</vt:lpstr>
      <vt:lpstr>給料＋賞与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NOZ-023</dc:creator>
  <cp:lastModifiedBy>豊橋市役所</cp:lastModifiedBy>
  <cp:lastPrinted>2023-09-05T00:15:07Z</cp:lastPrinted>
  <dcterms:created xsi:type="dcterms:W3CDTF">2020-11-12T03:58:56Z</dcterms:created>
  <dcterms:modified xsi:type="dcterms:W3CDTF">2023-12-26T07:07:45Z</dcterms:modified>
</cp:coreProperties>
</file>