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完成版\"/>
    </mc:Choice>
  </mc:AlternateContent>
  <xr:revisionPtr revIDLastSave="0" documentId="13_ncr:1_{8EDA6FAA-1999-42B9-86E1-B6E03DA90AF7}"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s>
  <externalReferences>
    <externalReference r:id="rId15"/>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C37" i="10"/>
  <c r="BE36" i="10"/>
  <c r="C36" i="10"/>
  <c r="BE35" i="10"/>
  <c r="C34" i="10"/>
  <c r="C35" i="10" l="1"/>
  <c r="AM34" i="10" s="1"/>
  <c r="AM35" i="10" s="1"/>
  <c r="AM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<sst xmlns="http://schemas.openxmlformats.org/spreadsheetml/2006/main" count="1130" uniqueCount="579">
  <si>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</si>
  <si>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</si>
  <si>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</si>
  <si>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</si>
  <si>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</si>
  <si>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</si>
  <si>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</si>
  <si>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</si>
  <si>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</si>
  <si>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</si>
  <si>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</si>
  <si>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</si>
  <si>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</si>
  <si>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</si>
  <si>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</si>
  <si>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</si>
  <si>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</si>
  <si>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</si>
  <si>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</si>
  <si>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</si>
  <si>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</si>
  <si>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</si>
  <si>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</si>
  <si>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</si>
  <si>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</si>
  <si>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</si>
  <si>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</si>
  <si>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</si>
  <si>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</si>
  <si>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</si>
  <si>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</si>
  <si>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</si>
  <si>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</si>
  <si>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</si>
  <si>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</si>
  <si>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</si>
  <si>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</si>
  <si>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</si>
  <si>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</si>
  <si>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</si>
  <si>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</si>
  <si>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</si>
  <si>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</si>
  <si>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</si>
  <si>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</si>
  <si>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</si>
  <si>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</si>
  <si>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</si>
  <si>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</si>
  <si>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</si>
  <si>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</si>
  <si>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</si>
  <si>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</si>
  <si>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</si>
  <si>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</si>
  <si>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</si>
  <si>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</si>
  <si>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</si>
  <si>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</si>
  <si>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</si>
  <si>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</si>
  <si>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</si>
  <si>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</si>
  <si>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</si>
  <si>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</si>
  <si>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</si>
  <si>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</si>
  <si>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</si>
  <si>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</si>
  <si>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</si>
  <si>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</si>
  <si>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</si>
  <si>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</si>
  <si>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</si>
  <si>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</si>
  <si>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</si>
  <si>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</si>
  <si>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</si>
  <si>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</si>
  <si>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</si>
  <si>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</si>
  <si>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</si>
  <si>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</si>
  <si>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</si>
  <si>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</si>
  <si>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</si>
  <si>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</si>
  <si>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</si>
  <si>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</si>
  <si>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</si>
  <si>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</si>
  <si>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</si>
  <si>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</si>
  <si>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</si>
  <si>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</si>
  <si>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</si>
  <si>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</si>
  <si>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</si>
  <si>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</si>
  <si>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</si>
  <si>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</si>
  <si>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</si>
  <si>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</si>
  <si>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</si>
  <si>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</si>
  <si>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</si>
  <si>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</si>
  <si>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</si>
  <si>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</si>
  <si>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</si>
  <si>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</si>
  <si>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</si>
  <si>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</si>
  <si>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</si>
  <si>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</si>
  <si>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</si>
  <si>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</si>
  <si>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</si>
  <si>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</si>
  <si>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</si>
  <si>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</si>
  <si>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</si>
  <si>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</si>
  <si>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</si>
  <si>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</si>
  <si>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</si>
  <si>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</si>
  <si>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</si>
  <si>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</si>
  <si>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</si>
  <si>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</si>
  <si>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</si>
  <si>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</si>
  <si>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</si>
  <si>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</si>
  <si>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</si>
  <si>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</si>
  <si>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</si>
  <si>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</si>
  <si>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</si>
  <si>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</si>
  <si>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</si>
  <si>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</si>
  <si>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</si>
  <si>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</si>
  <si>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</si>
  <si>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</si>
  <si>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</si>
  <si>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</si>
  <si>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</si>
  <si>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</si>
  <si>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</si>
  <si>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</si>
  <si>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</si>
  <si>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</si>
  <si>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</si>
  <si>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</si>
  <si>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</si>
  <si>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</si>
  <si>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</si>
  <si>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</si>
  <si>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</si>
  <si>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</si>
  <si>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</si>
  <si>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</si>
  <si>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</si>
  <si>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</si>
  <si>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</si>
  <si>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</si>
  <si>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</si>
  <si>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</si>
  <si>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</si>
  <si>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</si>
  <si>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</si>
  <si>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</si>
  <si>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</si>
  <si>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</si>
  <si>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</si>
  <si>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</si>
  <si>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</si>
  <si>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</si>
  <si>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</si>
  <si>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</si>
  <si>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</si>
  <si>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</si>
  <si>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</si>
  <si>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</si>
  <si>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</si>
  <si>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</si>
  <si>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</si>
  <si>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</si>
  <si>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</si>
  <si>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</si>
  <si>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</si>
  <si>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</si>
  <si>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</si>
  <si>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</si>
  <si>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</si>
  <si>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</si>
  <si>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</si>
  <si>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</si>
  <si>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</si>
  <si>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</si>
  <si>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愛知県豊橋市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</si>
  <si>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</si>
  <si>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</si>
  <si>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</si>
  <si>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</si>
  <si>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</si>
  <si>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</si>
  <si>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</si>
  <si>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</si>
  <si>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</si>
  <si>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</si>
  <si>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</si>
  <si>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</si>
  <si>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</si>
  <si>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</si>
  <si>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</si>
  <si>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</si>
  <si>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</si>
  <si>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</si>
  <si>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</si>
  <si>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</si>
  <si>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</si>
  <si>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</si>
  <si>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</si>
  <si>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</si>
  <si>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</si>
  <si>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</si>
  <si>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</si>
  <si>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</si>
  <si>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</si>
  <si>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</si>
  <si>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</si>
  <si>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</si>
  <si>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</si>
  <si>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</si>
  <si>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</si>
  <si>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</si>
  <si>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</si>
  <si>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</si>
  <si>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</si>
  <si>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</si>
  <si>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</si>
  <si>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</si>
  <si>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</si>
  <si>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</si>
  <si>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</si>
  <si>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</si>
  <si>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</si>
  <si>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</si>
  <si>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</si>
  <si>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</si>
  <si>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</si>
  <si>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</si>
  <si>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</si>
  <si>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</si>
  <si>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</si>
  <si>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</si>
  <si>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</si>
  <si>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</si>
  <si>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</si>
  <si>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</si>
  <si>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</si>
  <si>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</si>
  <si>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</si>
  <si>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</si>
  <si>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</si>
  <si>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</si>
  <si>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</si>
  <si>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</si>
  <si>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</si>
  <si>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</si>
  <si>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</si>
  <si>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</si>
  <si>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</si>
  <si>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</si>
  <si>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</si>
  <si>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</si>
  <si>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</si>
  <si>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</si>
  <si>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</si>
  <si>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</si>
  <si>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</si>
  <si>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</si>
  <si>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</si>
  <si>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</si>
  <si>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</si>
  <si>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</si>
  <si>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</si>
  <si>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</si>
  <si>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</si>
  <si>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</si>
  <si>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</si>
  <si>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</si>
  <si>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</si>
  <si>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</si>
  <si>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</si>
  <si>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</si>
  <si>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</si>
  <si>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</si>
  <si>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</si>
  <si>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</si>
  <si>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</si>
  <si>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</si>
  <si>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</si>
  <si>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</si>
  <si>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</si>
  <si>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</si>
  <si>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</si>
  <si>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</si>
  <si>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</si>
  <si>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</si>
  <si>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</si>
  <si>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</si>
  <si>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</si>
  <si>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</si>
  <si>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</si>
  <si>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</si>
  <si>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</si>
  <si>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</si>
  <si>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</si>
  <si>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</si>
  <si>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</si>
  <si>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</si>
  <si>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</si>
  <si>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</si>
  <si>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</si>
  <si>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</si>
  <si>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</si>
  <si>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</si>
  <si>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</si>
  <si>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</si>
  <si>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</si>
  <si>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</si>
  <si>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</si>
  <si>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</si>
  <si>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</si>
  <si>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</si>
  <si>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</si>
  <si>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</si>
  <si>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</si>
  <si>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</si>
  <si>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</si>
  <si>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</si>
  <si>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</si>
  <si>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</si>
  <si>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</si>
  <si>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</si>
  <si>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</si>
  <si>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</si>
  <si>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</si>
  <si>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</si>
  <si>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愛知県豊橋市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</si>
  <si>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</si>
  <si>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</si>
  <si>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</si>
  <si>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</si>
  <si>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</si>
  <si>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</si>
  <si>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</si>
  <si>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</si>
  <si>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</si>
  <si>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</si>
  <si>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</si>
  <si>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</si>
  <si>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</si>
  <si>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</si>
  <si>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</si>
  <si>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</si>
  <si>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</si>
  <si>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</si>
  <si>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</si>
  <si>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</si>
  <si>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</si>
  <si>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</si>
  <si>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</si>
  <si>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</si>
  <si>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</si>
  <si>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</si>
  <si>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</si>
  <si>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</si>
  <si>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</si>
  <si>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</si>
  <si>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</si>
  <si>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</si>
  <si>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</si>
  <si>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</si>
  <si>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</si>
  <si>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</si>
  <si>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公共駐車場事業特別会計</t>
    <phoneticPr fontId="5"/>
  </si>
  <si>
    <t>競輪事業特別会計</t>
    <phoneticPr fontId="5"/>
  </si>
  <si>
    <t>水道事業会計</t>
    <phoneticPr fontId="5"/>
  </si>
  <si>
    <t>法適用企業</t>
    <phoneticPr fontId="5"/>
  </si>
  <si>
    <t>下水道事業会計</t>
    <phoneticPr fontId="5"/>
  </si>
  <si>
    <t>病院事業会計</t>
    <phoneticPr fontId="5"/>
  </si>
  <si>
    <t>総合動植物公園事業特別会計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</si>
  <si>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</si>
  <si>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</si>
  <si>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</si>
  <si>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</si>
  <si>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</si>
  <si>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</si>
  <si>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</si>
  <si>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</si>
  <si>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</si>
  <si>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</si>
  <si>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</si>
  <si>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</si>
  <si>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</si>
  <si>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</si>
  <si>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</si>
  <si>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</si>
  <si>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</si>
  <si>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</si>
  <si>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</si>
  <si>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</si>
  <si>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</si>
  <si>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</si>
  <si>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</si>
  <si>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</si>
  <si>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</si>
  <si>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</si>
  <si>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</si>
  <si>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</si>
  <si>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</si>
  <si>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</si>
  <si>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</si>
  <si>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</si>
  <si>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</si>
  <si>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</si>
  <si>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</si>
  <si>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</si>
  <si>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</si>
  <si>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</si>
  <si>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</si>
  <si>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</si>
  <si>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</si>
  <si>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</si>
  <si>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</si>
  <si>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</si>
  <si>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</si>
  <si>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</si>
  <si>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</si>
  <si>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</si>
  <si>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</si>
  <si>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</si>
  <si>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</si>
  <si>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</si>
  <si>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</si>
  <si>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</si>
  <si>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</si>
  <si>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</si>
  <si>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</si>
  <si>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</si>
  <si>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</si>
  <si>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</si>
  <si>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</si>
  <si>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</si>
  <si>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</si>
  <si>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</si>
  <si>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</si>
  <si>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</si>
  <si>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</si>
  <si>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</si>
  <si>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</si>
  <si>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</si>
  <si>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</si>
  <si>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</si>
  <si>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</si>
  <si>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</si>
  <si>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</si>
  <si>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</si>
  <si>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</si>
  <si>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</si>
  <si>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</si>
  <si>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</si>
  <si>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</si>
  <si>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</si>
  <si>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</si>
  <si>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</si>
  <si>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</si>
  <si>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</si>
  <si>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</si>
  <si>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</si>
  <si>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</si>
  <si>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</si>
  <si>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</si>
  <si>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</si>
  <si>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</si>
  <si>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</si>
  <si>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</si>
  <si>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</si>
  <si>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</si>
  <si>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</si>
  <si>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</si>
  <si>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</si>
  <si>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</si>
  <si>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</si>
  <si>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</si>
  <si>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</si>
  <si>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</si>
  <si>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</si>
  <si>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</si>
  <si>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</si>
  <si>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</si>
  <si>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</si>
  <si>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</si>
  <si>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</si>
  <si>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</si>
  <si>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</si>
  <si>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</si>
  <si>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</si>
  <si>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</si>
  <si>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</si>
  <si>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</si>
  <si>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</si>
  <si>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</si>
  <si>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</si>
  <si>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</si>
  <si>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</si>
  <si>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</si>
  <si>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</si>
  <si>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</si>
  <si>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</si>
  <si>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</si>
  <si>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</si>
  <si>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</si>
  <si>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</si>
  <si>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</si>
  <si>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</si>
  <si>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</si>
  <si>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</si>
  <si>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1.83</t>
  </si>
  <si>
    <t>▲ 0.89</t>
  </si>
  <si>
    <t>▲ 2.98</t>
  </si>
  <si>
    <t>▲ 5.76</t>
  </si>
  <si>
    <t>病院事業会計</t>
  </si>
  <si>
    <t>一般会計</t>
  </si>
  <si>
    <t>下水道事業会計</t>
  </si>
  <si>
    <t>国民健康保険事業特別会計</t>
  </si>
  <si>
    <t>水道事業会計</t>
  </si>
  <si>
    <t>競輪事業特別会計</t>
  </si>
  <si>
    <t>公共駐車場事業特別会計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</si>
  <si>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</si>
  <si>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</si>
  <si>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</si>
  <si>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</si>
  <si>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</si>
  <si>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</si>
  <si>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</si>
  <si>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</si>
  <si>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豊橋市未来産業支援基金</t>
    <rPh sb="0" eb="3">
      <t>トヨハシシ</t>
    </rPh>
    <rPh sb="3" eb="5">
      <t>ミライ</t>
    </rPh>
    <rPh sb="5" eb="7">
      <t>サンギョウ</t>
    </rPh>
    <rPh sb="7" eb="9">
      <t>シエン</t>
    </rPh>
    <rPh sb="9" eb="11">
      <t>キキン</t>
    </rPh>
    <phoneticPr fontId="5"/>
  </si>
  <si>
    <t>豊橋市公共施設等整備基金</t>
    <rPh sb="0" eb="3">
      <t>トヨハシシ</t>
    </rPh>
    <rPh sb="3" eb="5">
      <t>コウキョウ</t>
    </rPh>
    <rPh sb="5" eb="7">
      <t>シセツ</t>
    </rPh>
    <rPh sb="7" eb="8">
      <t>トウ</t>
    </rPh>
    <rPh sb="8" eb="10">
      <t>セイビ</t>
    </rPh>
    <rPh sb="10" eb="12">
      <t>キキン</t>
    </rPh>
    <phoneticPr fontId="2"/>
  </si>
  <si>
    <t>豊橋市職員退職手当基金</t>
    <rPh sb="0" eb="3">
      <t>トヨハシシ</t>
    </rPh>
    <rPh sb="3" eb="5">
      <t>ショクイン</t>
    </rPh>
    <rPh sb="5" eb="7">
      <t>タイショク</t>
    </rPh>
    <rPh sb="7" eb="9">
      <t>テアテ</t>
    </rPh>
    <rPh sb="9" eb="11">
      <t>キキン</t>
    </rPh>
    <phoneticPr fontId="2"/>
  </si>
  <si>
    <t>-</t>
    <phoneticPr fontId="2"/>
  </si>
  <si>
    <t>豊橋市福祉振興基金</t>
    <rPh sb="0" eb="3">
      <t>トヨハシシ</t>
    </rPh>
    <rPh sb="3" eb="5">
      <t>フクシ</t>
    </rPh>
    <rPh sb="5" eb="7">
      <t>シンコウ</t>
    </rPh>
    <rPh sb="7" eb="9">
      <t>キキン</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</si>
  <si>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</si>
  <si>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8" eb="10">
      <t>カイゴ</t>
    </rPh>
    <rPh sb="10" eb="12">
      <t>ホケン</t>
    </rPh>
    <rPh sb="12" eb="14">
      <t>トクベツ</t>
    </rPh>
    <phoneticPr fontId="2"/>
  </si>
  <si>
    <t>愛知県後期高齢者医療広域連合（一般会計）</t>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</si>
  <si>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</si>
  <si>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豊橋市土地開発公社</t>
  </si>
  <si>
    <t>（公財）豊橋市国際交流協会</t>
  </si>
  <si>
    <t>（公財）豊橋みどりの協会</t>
  </si>
  <si>
    <t>（公財）豊橋市学校給食協会</t>
  </si>
  <si>
    <t>（公財）豊橋文化振興財団</t>
  </si>
  <si>
    <t>（公財）豊橋市スポーツ協会</t>
  </si>
  <si>
    <t>豊橋駐車場（株）</t>
  </si>
  <si>
    <t>豊橋ステーションビル（株）</t>
  </si>
  <si>
    <t>（株）豊橋まちなか活性化センター</t>
  </si>
  <si>
    <t>（株）東三河食肉流通センター</t>
  </si>
  <si>
    <t>（公財）豊川水源基金</t>
  </si>
  <si>
    <t>（株）サイエンス・クリエイト</t>
  </si>
  <si>
    <t>三河港コンテナターミナル（株）</t>
  </si>
  <si>
    <t>（株）道の駅とよはし</t>
  </si>
  <si>
    <t>穂の国とよはし電力（株）</t>
  </si>
  <si>
    <t>-</t>
    <phoneticPr fontId="2"/>
  </si>
  <si>
    <t>星野眞吾・高畑郁子美術振興基金</t>
    <rPh sb="0" eb="2">
      <t>ホシノ</t>
    </rPh>
    <rPh sb="2" eb="4">
      <t>シンゴ</t>
    </rPh>
    <rPh sb="5" eb="7">
      <t>タカハタ</t>
    </rPh>
    <rPh sb="7" eb="9">
      <t>イクコ</t>
    </rPh>
    <rPh sb="9" eb="11">
      <t>ビジュツ</t>
    </rPh>
    <rPh sb="11" eb="13">
      <t>シンコウ</t>
    </rPh>
    <rPh sb="13" eb="15">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</si>
</sst>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8E4F-4321-99C7-BC726EAF07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59544</c:v>
                </c:pt>
                <c:pt idx="1">
                  <c:v>60052</c:v>
                </c:pt>
                <c:pt idx="2">
                  <c:v>59777</c:v>
                </c:pt>
                <c:pt idx="3">
                  <c:v>48439</c:v>
                </c:pt>
                <c:pt idx="4">
                  <c:v>58774</c:v>
                </c:pt>
              </c:numCache>
            </c:numRef>
          </c:val>
          <c:smooth val="0"/>
          <c:extLst>
            <c:ext xmlns:c16="http://schemas.microsoft.com/office/drawing/2014/chart" uri="{C3380CC4-5D6E-409C-BE32-E72D297353CC}">
              <c16:uniqueId val="{00000001-8E4F-4321-99C7-BC726EAF07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5.03</c:v>
                </c:pt>
                <c:pt idx="1">
                  <c:v>6.41</c:v>
                </c:pt>
                <c:pt idx="2">
                  <c:v>6.97</c:v>
                </c:pt>
                <c:pt idx="3">
                  <c:v>5.58</c:v>
                </c:pt>
                <c:pt idx="4">
                  <c:v>3.76</c:v>
                </c:pt>
              </c:numCache>
            </c:numRef>
          </c:val>
          <c:extLst>
            <c:ext xmlns:c16="http://schemas.microsoft.com/office/drawing/2014/chart" uri="{C3380CC4-5D6E-409C-BE32-E72D297353CC}">
              <c16:uniqueId val="{00000000-E578-48AC-911E-95A9BECEF4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7.25</c:v>
                </c:pt>
                <c:pt idx="1">
                  <c:v>7.13</c:v>
                </c:pt>
                <c:pt idx="2">
                  <c:v>10.220000000000001</c:v>
                </c:pt>
                <c:pt idx="3">
                  <c:v>12.29</c:v>
                </c:pt>
                <c:pt idx="4">
                  <c:v>10.78</c:v>
                </c:pt>
              </c:numCache>
            </c:numRef>
          </c:val>
          <c:extLst>
            <c:ext xmlns:c16="http://schemas.microsoft.com/office/drawing/2014/chart" uri="{C3380CC4-5D6E-409C-BE32-E72D297353CC}">
              <c16:uniqueId val="{00000001-E578-48AC-911E-95A9BECEF4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-1.83</c:v>
                </c:pt>
                <c:pt idx="1">
                  <c:v>-0.89</c:v>
                </c:pt>
                <c:pt idx="2">
                  <c:v>0.64</c:v>
                </c:pt>
                <c:pt idx="3">
                  <c:v>-2.98</c:v>
                </c:pt>
                <c:pt idx="4">
                  <c:v>-5.76</c:v>
                </c:pt>
              </c:numCache>
            </c:numRef>
          </c:val>
          <c:smooth val="0"/>
          <c:extLst>
            <c:ext xmlns:c16="http://schemas.microsoft.com/office/drawing/2014/chart" uri="{C3380CC4-5D6E-409C-BE32-E72D297353CC}">
              <c16:uniqueId val="{00000002-E578-48AC-911E-95A9BECEF4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0.02</c:v>
                </c:pt>
                <c:pt idx="4">
                  <c:v>#N/A</c:v>
                </c:pt>
                <c:pt idx="5">
                  <c:v>0.01</c:v>
                </c:pt>
                <c:pt idx="6">
                  <c:v>#N/A</c:v>
                </c:pt>
                <c:pt idx="7">
                  <c:v>0.09</c:v>
                </c:pt>
                <c:pt idx="8">
                  <c:v>#N/A</c:v>
                </c:pt>
                <c:pt idx="9">
                  <c:v>0</c:v>
                </c:pt>
              </c:numCache>
            </c:numRef>
          </c:val>
          <c:extLst>
            <c:ext xmlns:c16="http://schemas.microsoft.com/office/drawing/2014/chart" uri="{C3380CC4-5D6E-409C-BE32-E72D297353CC}">
              <c16:uniqueId val="{00000000-1FBE-488A-B182-46BF509844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BE-488A-B182-46BF5098448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1FBE-488A-B182-46BF50984489}"/>
            </c:ext>
          </c:extLst>
        </c:ser>
        <c:ser>
          <c:idx val="3"/>
          <c:order val="3"/>
          <c:tx>
            <c:strRef>
              <c:f>データシート!$A$30</c:f>
              <c:strCache>
                <c:ptCount val="1"/>
                <c:pt idx="0">
                  <c:v>公共駐車場事業特別会計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1FBE-488A-B182-46BF50984489}"/>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c:v>
                </c:pt>
                <c:pt idx="2">
                  <c:v>#N/A</c:v>
                </c:pt>
                <c:pt idx="3">
                  <c:v>0.92</c:v>
                </c:pt>
                <c:pt idx="4">
                  <c:v>#N/A</c:v>
                </c:pt>
                <c:pt idx="5">
                  <c:v>0.98</c:v>
                </c:pt>
                <c:pt idx="6">
                  <c:v>#N/A</c:v>
                </c:pt>
                <c:pt idx="7">
                  <c:v>1.19</c:v>
                </c:pt>
                <c:pt idx="8">
                  <c:v>#N/A</c:v>
                </c:pt>
                <c:pt idx="9">
                  <c:v>0.88</c:v>
                </c:pt>
              </c:numCache>
            </c:numRef>
          </c:val>
          <c:extLst>
            <c:ext xmlns:c16="http://schemas.microsoft.com/office/drawing/2014/chart" uri="{C3380CC4-5D6E-409C-BE32-E72D297353CC}">
              <c16:uniqueId val="{00000004-1FBE-488A-B182-46BF50984489}"/>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4.32</c:v>
                </c:pt>
                <c:pt idx="2">
                  <c:v>#N/A</c:v>
                </c:pt>
                <c:pt idx="3">
                  <c:v>4.55</c:v>
                </c:pt>
                <c:pt idx="4">
                  <c:v>#N/A</c:v>
                </c:pt>
                <c:pt idx="5">
                  <c:v>4.4800000000000004</c:v>
                </c:pt>
                <c:pt idx="6">
                  <c:v>#N/A</c:v>
                </c:pt>
                <c:pt idx="7">
                  <c:v>3.37</c:v>
                </c:pt>
                <c:pt idx="8">
                  <c:v>#N/A</c:v>
                </c:pt>
                <c:pt idx="9">
                  <c:v>2.25</c:v>
                </c:pt>
              </c:numCache>
            </c:numRef>
          </c:val>
          <c:extLst>
            <c:ext xmlns:c16="http://schemas.microsoft.com/office/drawing/2014/chart" uri="{C3380CC4-5D6E-409C-BE32-E72D297353CC}">
              <c16:uniqueId val="{00000005-1FBE-488A-B182-46BF5098448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3.52</c:v>
                </c:pt>
                <c:pt idx="2">
                  <c:v>#N/A</c:v>
                </c:pt>
                <c:pt idx="3">
                  <c:v>3.08</c:v>
                </c:pt>
                <c:pt idx="4">
                  <c:v>#N/A</c:v>
                </c:pt>
                <c:pt idx="5">
                  <c:v>3.4</c:v>
                </c:pt>
                <c:pt idx="6">
                  <c:v>#N/A</c:v>
                </c:pt>
                <c:pt idx="7">
                  <c:v>3.49</c:v>
                </c:pt>
                <c:pt idx="8">
                  <c:v>#N/A</c:v>
                </c:pt>
                <c:pt idx="9">
                  <c:v>2.5</c:v>
                </c:pt>
              </c:numCache>
            </c:numRef>
          </c:val>
          <c:extLst>
            <c:ext xmlns:c16="http://schemas.microsoft.com/office/drawing/2014/chart" uri="{C3380CC4-5D6E-409C-BE32-E72D297353CC}">
              <c16:uniqueId val="{00000006-1FBE-488A-B182-46BF5098448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2.79</c:v>
                </c:pt>
                <c:pt idx="2">
                  <c:v>#N/A</c:v>
                </c:pt>
                <c:pt idx="3">
                  <c:v>2.98</c:v>
                </c:pt>
                <c:pt idx="4">
                  <c:v>#N/A</c:v>
                </c:pt>
                <c:pt idx="5">
                  <c:v>3.27</c:v>
                </c:pt>
                <c:pt idx="6">
                  <c:v>#N/A</c:v>
                </c:pt>
                <c:pt idx="7">
                  <c:v>3.47</c:v>
                </c:pt>
                <c:pt idx="8">
                  <c:v>#N/A</c:v>
                </c:pt>
                <c:pt idx="9">
                  <c:v>3.65</c:v>
                </c:pt>
              </c:numCache>
            </c:numRef>
          </c:val>
          <c:extLst>
            <c:ext xmlns:c16="http://schemas.microsoft.com/office/drawing/2014/chart" uri="{C3380CC4-5D6E-409C-BE32-E72D297353CC}">
              <c16:uniqueId val="{00000007-1FBE-488A-B182-46BF509844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4.9800000000000004</c:v>
                </c:pt>
                <c:pt idx="2">
                  <c:v>#N/A</c:v>
                </c:pt>
                <c:pt idx="3">
                  <c:v>6.37</c:v>
                </c:pt>
                <c:pt idx="4">
                  <c:v>#N/A</c:v>
                </c:pt>
                <c:pt idx="5">
                  <c:v>6.95</c:v>
                </c:pt>
                <c:pt idx="6">
                  <c:v>#N/A</c:v>
                </c:pt>
                <c:pt idx="7">
                  <c:v>5.56</c:v>
                </c:pt>
                <c:pt idx="8">
                  <c:v>#N/A</c:v>
                </c:pt>
                <c:pt idx="9">
                  <c:v>3.76</c:v>
                </c:pt>
              </c:numCache>
            </c:numRef>
          </c:val>
          <c:extLst>
            <c:ext xmlns:c16="http://schemas.microsoft.com/office/drawing/2014/chart" uri="{C3380CC4-5D6E-409C-BE32-E72D297353CC}">
              <c16:uniqueId val="{00000008-1FBE-488A-B182-46BF5098448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8.6300000000000008</c:v>
                </c:pt>
                <c:pt idx="2">
                  <c:v>#N/A</c:v>
                </c:pt>
                <c:pt idx="3">
                  <c:v>9.3000000000000007</c:v>
                </c:pt>
                <c:pt idx="4">
                  <c:v>#N/A</c:v>
                </c:pt>
                <c:pt idx="5">
                  <c:v>14.52</c:v>
                </c:pt>
                <c:pt idx="6">
                  <c:v>#N/A</c:v>
                </c:pt>
                <c:pt idx="7">
                  <c:v>17.45</c:v>
                </c:pt>
                <c:pt idx="8">
                  <c:v>#N/A</c:v>
                </c:pt>
                <c:pt idx="9">
                  <c:v>18.149999999999999</c:v>
                </c:pt>
              </c:numCache>
            </c:numRef>
          </c:val>
          <c:extLst>
            <c:ext xmlns:c16="http://schemas.microsoft.com/office/drawing/2014/chart" uri="{C3380CC4-5D6E-409C-BE32-E72D297353CC}">
              <c16:uniqueId val="{00000009-1FBE-488A-B182-46BF509844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10958</c:v>
                </c:pt>
                <c:pt idx="5">
                  <c:v>10329</c:v>
                </c:pt>
                <c:pt idx="8">
                  <c:v>10183</c:v>
                </c:pt>
                <c:pt idx="11">
                  <c:v>9985</c:v>
                </c:pt>
                <c:pt idx="14">
                  <c:v>9681</c:v>
                </c:pt>
              </c:numCache>
            </c:numRef>
          </c:val>
          <c:extLst>
            <c:ext xmlns:c16="http://schemas.microsoft.com/office/drawing/2014/chart" uri="{C3380CC4-5D6E-409C-BE32-E72D297353CC}">
              <c16:uniqueId val="{00000000-28F5-4730-A2F6-0CA880279A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F5-4730-A2F6-0CA880279A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650</c:v>
                </c:pt>
                <c:pt idx="3">
                  <c:v>639</c:v>
                </c:pt>
                <c:pt idx="6">
                  <c:v>722</c:v>
                </c:pt>
                <c:pt idx="9">
                  <c:v>667</c:v>
                </c:pt>
                <c:pt idx="12">
                  <c:v>633</c:v>
                </c:pt>
              </c:numCache>
            </c:numRef>
          </c:val>
          <c:extLst>
            <c:ext xmlns:c16="http://schemas.microsoft.com/office/drawing/2014/chart" uri="{C3380CC4-5D6E-409C-BE32-E72D297353CC}">
              <c16:uniqueId val="{00000002-28F5-4730-A2F6-0CA880279A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F5-4730-A2F6-0CA880279A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3527</c:v>
                </c:pt>
                <c:pt idx="3">
                  <c:v>3326</c:v>
                </c:pt>
                <c:pt idx="6">
                  <c:v>3257</c:v>
                </c:pt>
                <c:pt idx="9">
                  <c:v>3226</c:v>
                </c:pt>
                <c:pt idx="12">
                  <c:v>3144</c:v>
                </c:pt>
              </c:numCache>
            </c:numRef>
          </c:val>
          <c:extLst>
            <c:ext xmlns:c16="http://schemas.microsoft.com/office/drawing/2014/chart" uri="{C3380CC4-5D6E-409C-BE32-E72D297353CC}">
              <c16:uniqueId val="{00000004-28F5-4730-A2F6-0CA880279A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F5-4730-A2F6-0CA880279A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F5-4730-A2F6-0CA880279A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9179</c:v>
                </c:pt>
                <c:pt idx="3">
                  <c:v>8882</c:v>
                </c:pt>
                <c:pt idx="6">
                  <c:v>9025</c:v>
                </c:pt>
                <c:pt idx="9">
                  <c:v>9674</c:v>
                </c:pt>
                <c:pt idx="12">
                  <c:v>10001</c:v>
                </c:pt>
              </c:numCache>
            </c:numRef>
          </c:val>
          <c:extLst>
            <c:ext xmlns:c16="http://schemas.microsoft.com/office/drawing/2014/chart" uri="{C3380CC4-5D6E-409C-BE32-E72D297353CC}">
              <c16:uniqueId val="{00000007-28F5-4730-A2F6-0CA880279A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2398</c:v>
                </c:pt>
                <c:pt idx="2">
                  <c:v>#N/A</c:v>
                </c:pt>
                <c:pt idx="3">
                  <c:v>#N/A</c:v>
                </c:pt>
                <c:pt idx="4">
                  <c:v>2518</c:v>
                </c:pt>
                <c:pt idx="5">
                  <c:v>#N/A</c:v>
                </c:pt>
                <c:pt idx="6">
                  <c:v>#N/A</c:v>
                </c:pt>
                <c:pt idx="7">
                  <c:v>2821</c:v>
                </c:pt>
                <c:pt idx="8">
                  <c:v>#N/A</c:v>
                </c:pt>
                <c:pt idx="9">
                  <c:v>#N/A</c:v>
                </c:pt>
                <c:pt idx="10">
                  <c:v>3582</c:v>
                </c:pt>
                <c:pt idx="11">
                  <c:v>#N/A</c:v>
                </c:pt>
                <c:pt idx="12">
                  <c:v>#N/A</c:v>
                </c:pt>
                <c:pt idx="13">
                  <c:v>4097</c:v>
                </c:pt>
                <c:pt idx="14">
                  <c:v>#N/A</c:v>
                </c:pt>
              </c:numCache>
            </c:numRef>
          </c:val>
          <c:smooth val="0"/>
          <c:extLst>
            <c:ext xmlns:c16="http://schemas.microsoft.com/office/drawing/2014/chart" uri="{C3380CC4-5D6E-409C-BE32-E72D297353CC}">
              <c16:uniqueId val="{00000008-28F5-4730-A2F6-0CA880279A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75587</c:v>
                </c:pt>
                <c:pt idx="5">
                  <c:v>71968</c:v>
                </c:pt>
                <c:pt idx="8">
                  <c:v>73152</c:v>
                </c:pt>
                <c:pt idx="11">
                  <c:v>69218</c:v>
                </c:pt>
                <c:pt idx="14">
                  <c:v>67351</c:v>
                </c:pt>
              </c:numCache>
            </c:numRef>
          </c:val>
          <c:extLst>
            <c:ext xmlns:c16="http://schemas.microsoft.com/office/drawing/2014/chart" uri="{C3380CC4-5D6E-409C-BE32-E72D297353CC}">
              <c16:uniqueId val="{00000000-4094-4587-800E-BD92803799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33726</c:v>
                </c:pt>
                <c:pt idx="5">
                  <c:v>34662</c:v>
                </c:pt>
                <c:pt idx="8">
                  <c:v>34404</c:v>
                </c:pt>
                <c:pt idx="11">
                  <c:v>34337</c:v>
                </c:pt>
                <c:pt idx="14">
                  <c:v>33950</c:v>
                </c:pt>
              </c:numCache>
            </c:numRef>
          </c:val>
          <c:extLst>
            <c:ext xmlns:c16="http://schemas.microsoft.com/office/drawing/2014/chart" uri="{C3380CC4-5D6E-409C-BE32-E72D297353CC}">
              <c16:uniqueId val="{00000001-4094-4587-800E-BD92803799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9031</c:v>
                </c:pt>
                <c:pt idx="5">
                  <c:v>13513</c:v>
                </c:pt>
                <c:pt idx="8">
                  <c:v>17239</c:v>
                </c:pt>
                <c:pt idx="11">
                  <c:v>19820</c:v>
                </c:pt>
                <c:pt idx="14">
                  <c:v>21120</c:v>
                </c:pt>
              </c:numCache>
            </c:numRef>
          </c:val>
          <c:extLst>
            <c:ext xmlns:c16="http://schemas.microsoft.com/office/drawing/2014/chart" uri="{C3380CC4-5D6E-409C-BE32-E72D297353CC}">
              <c16:uniqueId val="{00000002-4094-4587-800E-BD92803799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94-4587-800E-BD92803799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94-4587-800E-BD92803799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c:v>
                </c:pt>
                <c:pt idx="3">
                  <c:v>10</c:v>
                </c:pt>
                <c:pt idx="6">
                  <c:v>31</c:v>
                </c:pt>
                <c:pt idx="9">
                  <c:v>8</c:v>
                </c:pt>
                <c:pt idx="12">
                  <c:v>8</c:v>
                </c:pt>
              </c:numCache>
            </c:numRef>
          </c:val>
          <c:extLst>
            <c:ext xmlns:c16="http://schemas.microsoft.com/office/drawing/2014/chart" uri="{C3380CC4-5D6E-409C-BE32-E72D297353CC}">
              <c16:uniqueId val="{00000005-4094-4587-800E-BD92803799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12747</c:v>
                </c:pt>
                <c:pt idx="3">
                  <c:v>12600</c:v>
                </c:pt>
                <c:pt idx="6">
                  <c:v>12659</c:v>
                </c:pt>
                <c:pt idx="9">
                  <c:v>12704</c:v>
                </c:pt>
                <c:pt idx="12">
                  <c:v>13569</c:v>
                </c:pt>
              </c:numCache>
            </c:numRef>
          </c:val>
          <c:extLst>
            <c:ext xmlns:c16="http://schemas.microsoft.com/office/drawing/2014/chart" uri="{C3380CC4-5D6E-409C-BE32-E72D297353CC}">
              <c16:uniqueId val="{00000006-4094-4587-800E-BD92803799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094-4587-800E-BD92803799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32033</c:v>
                </c:pt>
                <c:pt idx="3">
                  <c:v>29254</c:v>
                </c:pt>
                <c:pt idx="6">
                  <c:v>26050</c:v>
                </c:pt>
                <c:pt idx="9">
                  <c:v>24351</c:v>
                </c:pt>
                <c:pt idx="12">
                  <c:v>24226</c:v>
                </c:pt>
              </c:numCache>
            </c:numRef>
          </c:val>
          <c:extLst>
            <c:ext xmlns:c16="http://schemas.microsoft.com/office/drawing/2014/chart" uri="{C3380CC4-5D6E-409C-BE32-E72D297353CC}">
              <c16:uniqueId val="{00000008-4094-4587-800E-BD92803799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6710</c:v>
                </c:pt>
                <c:pt idx="3">
                  <c:v>5953</c:v>
                </c:pt>
                <c:pt idx="6">
                  <c:v>6309</c:v>
                </c:pt>
                <c:pt idx="9">
                  <c:v>5592</c:v>
                </c:pt>
                <c:pt idx="12">
                  <c:v>4750</c:v>
                </c:pt>
              </c:numCache>
            </c:numRef>
          </c:val>
          <c:extLst>
            <c:ext xmlns:c16="http://schemas.microsoft.com/office/drawing/2014/chart" uri="{C3380CC4-5D6E-409C-BE32-E72D297353CC}">
              <c16:uniqueId val="{00000009-4094-4587-800E-BD92803799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99638</c:v>
                </c:pt>
                <c:pt idx="3">
                  <c:v>100599</c:v>
                </c:pt>
                <c:pt idx="6">
                  <c:v>102323</c:v>
                </c:pt>
                <c:pt idx="9">
                  <c:v>99433</c:v>
                </c:pt>
                <c:pt idx="12">
                  <c:v>98538</c:v>
                </c:pt>
              </c:numCache>
            </c:numRef>
          </c:val>
          <c:extLst>
            <c:ext xmlns:c16="http://schemas.microsoft.com/office/drawing/2014/chart" uri="{C3380CC4-5D6E-409C-BE32-E72D297353CC}">
              <c16:uniqueId val="{0000000A-4094-4587-800E-BD92803799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32795</c:v>
                </c:pt>
                <c:pt idx="2">
                  <c:v>#N/A</c:v>
                </c:pt>
                <c:pt idx="3">
                  <c:v>#N/A</c:v>
                </c:pt>
                <c:pt idx="4">
                  <c:v>28272</c:v>
                </c:pt>
                <c:pt idx="5">
                  <c:v>#N/A</c:v>
                </c:pt>
                <c:pt idx="6">
                  <c:v>#N/A</c:v>
                </c:pt>
                <c:pt idx="7">
                  <c:v>22578</c:v>
                </c:pt>
                <c:pt idx="8">
                  <c:v>#N/A</c:v>
                </c:pt>
                <c:pt idx="9">
                  <c:v>#N/A</c:v>
                </c:pt>
                <c:pt idx="10">
                  <c:v>18711</c:v>
                </c:pt>
                <c:pt idx="11">
                  <c:v>#N/A</c:v>
                </c:pt>
                <c:pt idx="12">
                  <c:v>#N/A</c:v>
                </c:pt>
                <c:pt idx="13">
                  <c:v>18671</c:v>
                </c:pt>
                <c:pt idx="14">
                  <c:v>#N/A</c:v>
                </c:pt>
              </c:numCache>
            </c:numRef>
          </c:val>
          <c:smooth val="0"/>
          <c:extLst>
            <c:ext xmlns:c16="http://schemas.microsoft.com/office/drawing/2014/chart" uri="{C3380CC4-5D6E-409C-BE32-E72D297353CC}">
              <c16:uniqueId val="{0000000B-4094-4587-800E-BD92803799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7674</c:v>
                </c:pt>
                <c:pt idx="1">
                  <c:v>9149</c:v>
                </c:pt>
                <c:pt idx="2">
                  <c:v>8169</c:v>
                </c:pt>
              </c:numCache>
            </c:numRef>
          </c:val>
          <c:extLst>
            <c:ext xmlns:c16="http://schemas.microsoft.com/office/drawing/2014/chart" uri="{C3380CC4-5D6E-409C-BE32-E72D297353CC}">
              <c16:uniqueId val="{00000000-DFD0-4304-BE3A-99D3D061EEB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340</c:v>
                </c:pt>
                <c:pt idx="1">
                  <c:v>332</c:v>
                </c:pt>
                <c:pt idx="2">
                  <c:v>603</c:v>
                </c:pt>
              </c:numCache>
            </c:numRef>
          </c:val>
          <c:extLst>
            <c:ext xmlns:c16="http://schemas.microsoft.com/office/drawing/2014/chart" uri="{C3380CC4-5D6E-409C-BE32-E72D297353CC}">
              <c16:uniqueId val="{00000001-DFD0-4304-BE3A-99D3D061EEB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5533</c:v>
                </c:pt>
                <c:pt idx="1">
                  <c:v>5694</c:v>
                </c:pt>
                <c:pt idx="2">
                  <c:v>6946</c:v>
                </c:pt>
              </c:numCache>
            </c:numRef>
          </c:val>
          <c:extLst>
            <c:ext xmlns:c16="http://schemas.microsoft.com/office/drawing/2014/chart" uri="{C3380CC4-5D6E-409C-BE32-E72D297353CC}">
              <c16:uniqueId val="{00000002-DFD0-4304-BE3A-99D3D061EE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368,686
347,880
262.00
147,602,140
144,248,485
2,851,811
75,788,824
98,449,049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年度の単年度指数（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0.988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）は、交付税算定における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や高齢者保健福祉費の増加により基準財政需要額が増加したものの、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市民税や固定資産税など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のほか、地方消費税交付金など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基準財政収入額が増加したことで、前年度（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0.983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本市の財政力指数は、類似団体の平均を上回っており、今後も自主財源の確保などにより安定した財源基盤の確保に努め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39</xdr:row>
      <xdr:rowOff>160565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298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39</xdr:row>
      <xdr:rowOff>143328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143328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126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143328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8126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92528</xdr:rowOff>
    </xdr:from>
    <xdr:to>
      <xdr:col>7</xdr:col>
      <xdr:colOff>31750</xdr:colOff>
      <xdr:row>40</xdr:row>
      <xdr:rowOff>22678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32855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年度の経常収支比率は、市税など経常一般財源収入が増加したものの、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や公債費など経常経費充当一般財源が増加したことから、前年度と比較して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、事業効果を重視した事業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選択と重点化を推進することで経常経費の見直しを図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安定した自主財源の確保に努め、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財政構造が硬直しないよう留意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073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34544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0117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63</xdr:row>
      <xdr:rowOff>119126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0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63</xdr:row>
      <xdr:rowOff>162560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204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29227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155194</xdr:rowOff>
    </xdr:from>
    <xdr:to>
      <xdr:col>19</xdr:col>
      <xdr:colOff>184150</xdr:colOff>
      <xdr:row>64</xdr:row>
      <xdr:rowOff>85344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95521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2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68326</xdr:rowOff>
    </xdr:from>
    <xdr:to>
      <xdr:col>11</xdr:col>
      <xdr:colOff>82550</xdr:colOff>
      <xdr:row>63</xdr:row>
      <xdr:rowOff>169926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8653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年度の人件費（退職手当を除き、事業費支弁人件費含む）は、人事院勧告に伴う給与月額、期末勤勉手当のほか、時間外勤務手当の増などにより約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億円増加した。また、物件費については、新型コロナウイルス感染症の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類移行に伴う予防接種事業費などの減により、前年度と比較して約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114,061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円増加したものの、類似団体内の順位は上位に位置している。今後も人件費や物件費等の消費的経費の節減に努めていく。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4944</xdr:rowOff>
    </xdr:from>
    <xdr:to>
      <xdr:col>23</xdr:col>
      <xdr:colOff>133350</xdr:colOff>
      <xdr:row>82</xdr:row>
      <xdr:rowOff>24510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63844"/>
          <a:ext cx="838200" cy="1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103301</xdr:rowOff>
    </xdr:from>
    <xdr:to>
      <xdr:col>19</xdr:col>
      <xdr:colOff>133350</xdr:colOff>
      <xdr:row>82</xdr:row>
      <xdr:rowOff>4944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90751"/>
          <a:ext cx="889000" cy="7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70002</xdr:rowOff>
    </xdr:from>
    <xdr:to>
      <xdr:col>15</xdr:col>
      <xdr:colOff>82550</xdr:colOff>
      <xdr:row>81</xdr:row>
      <xdr:rowOff>103301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7452"/>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68661</xdr:rowOff>
    </xdr:from>
    <xdr:to>
      <xdr:col>11</xdr:col>
      <xdr:colOff>31750</xdr:colOff>
      <xdr:row>81</xdr:row>
      <xdr:rowOff>70002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84661"/>
          <a:ext cx="889000" cy="17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145160</xdr:rowOff>
    </xdr:from>
    <xdr:to>
      <xdr:col>23</xdr:col>
      <xdr:colOff>184150</xdr:colOff>
      <xdr:row>82</xdr:row>
      <xdr:rowOff>75310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161687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125594</xdr:rowOff>
    </xdr:from>
    <xdr:to>
      <xdr:col>19</xdr:col>
      <xdr:colOff>184150</xdr:colOff>
      <xdr:row>82</xdr:row>
      <xdr:rowOff>55744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65921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8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52501</xdr:rowOff>
    </xdr:from>
    <xdr:to>
      <xdr:col>15</xdr:col>
      <xdr:colOff>133350</xdr:colOff>
      <xdr:row>81</xdr:row>
      <xdr:rowOff>154101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3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164278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0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19202</xdr:rowOff>
    </xdr:from>
    <xdr:to>
      <xdr:col>11</xdr:col>
      <xdr:colOff>82550</xdr:colOff>
      <xdr:row>81</xdr:row>
      <xdr:rowOff>120802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130979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7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17861</xdr:rowOff>
    </xdr:from>
    <xdr:to>
      <xdr:col>7</xdr:col>
      <xdr:colOff>31750</xdr:colOff>
      <xdr:row>80</xdr:row>
      <xdr:rowOff>119461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129638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0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年４月１日におけるラスパイレス指数は、前年度から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減少した。類似団体内では上位に位置しており、今後も適正な給与水準の確保に努め、総人件費の抑制を図っていく。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202834"/>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85372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8435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85372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165805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586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基幹系システム標準化や定年延長を見据えた業務執行体制の整備等、多様化する行政課題に対応した結果、令和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日における人口千人当たりの職員数は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類似団体内での順位は上位に位置しており、今後も、安全・安心なまちづくりの推進や市民サービスの向上のため必要な人員は確保しながらも、業務の見直しを随時行い、定員の適正化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101812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36530"/>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17356</xdr:rowOff>
    </xdr:from>
    <xdr:to>
      <xdr:col>77</xdr:col>
      <xdr:colOff>44450</xdr:colOff>
      <xdr:row>60</xdr:row>
      <xdr:rowOff>49530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043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17356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882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144569</xdr:rowOff>
    </xdr:from>
    <xdr:to>
      <xdr:col>68</xdr:col>
      <xdr:colOff>152400</xdr:colOff>
      <xdr:row>60</xdr:row>
      <xdr:rowOff>1270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6011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51012</xdr:rowOff>
    </xdr:from>
    <xdr:to>
      <xdr:col>81</xdr:col>
      <xdr:colOff>95250</xdr:colOff>
      <xdr:row>60</xdr:row>
      <xdr:rowOff>152612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67539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138006</xdr:rowOff>
    </xdr:from>
    <xdr:to>
      <xdr:col>73</xdr:col>
      <xdr:colOff>44450</xdr:colOff>
      <xdr:row>60</xdr:row>
      <xdr:rowOff>68156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93769</xdr:rowOff>
    </xdr:from>
    <xdr:to>
      <xdr:col>64</xdr:col>
      <xdr:colOff>152400</xdr:colOff>
      <xdr:row>60</xdr:row>
      <xdr:rowOff>23919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34096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公債費に準ずる債務負担行為の増加に加え、控除される元利償還金等に係る交付税算入額が減少した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年平均）は前年度と比較して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では中位に位置しているものの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、計画的な地方債借入を行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公債費負担の軽減を図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135044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3674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78740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30480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30480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年度は、充当可能財源等が減少したものの、将来負担額に係る地方債現在高、債務負担行為に基づく支出予定額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公営企業会計に対する地方債・借入金残高への繰出見込額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それぞれ減少したことにより、指標の分子全体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減少した。指標の分母に係る標準財政規模は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たことで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、結果として令和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全国平均や愛知県平均を上回って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いる状況であり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計画的な地方債の借入など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将来負担を見据えた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財政運営に努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140919</xdr:rowOff>
    </xdr:from>
    <xdr:to>
      <xdr:col>81</xdr:col>
      <xdr:colOff>44450</xdr:colOff>
      <xdr:row>15</xdr:row>
      <xdr:rowOff>147676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712669"/>
          <a:ext cx="8382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147676</xdr:rowOff>
    </xdr:from>
    <xdr:to>
      <xdr:col>77</xdr:col>
      <xdr:colOff>44450</xdr:colOff>
      <xdr:row>16</xdr:row>
      <xdr:rowOff>29312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1942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29312</xdr:rowOff>
    </xdr:from>
    <xdr:to>
      <xdr:col>72</xdr:col>
      <xdr:colOff>203200</xdr:colOff>
      <xdr:row>16</xdr:row>
      <xdr:rowOff>117145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72512"/>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117145</xdr:rowOff>
    </xdr:from>
    <xdr:to>
      <xdr:col>68</xdr:col>
      <xdr:colOff>152400</xdr:colOff>
      <xdr:row>17</xdr:row>
      <xdr:rowOff>26772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860345"/>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90119</xdr:rowOff>
    </xdr:from>
    <xdr:to>
      <xdr:col>81</xdr:col>
      <xdr:colOff>95250</xdr:colOff>
      <xdr:row>16</xdr:row>
      <xdr:rowOff>20269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62196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3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96876</xdr:rowOff>
    </xdr:from>
    <xdr:to>
      <xdr:col>77</xdr:col>
      <xdr:colOff>95250</xdr:colOff>
      <xdr:row>16</xdr:row>
      <xdr:rowOff>27026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11803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55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149962</xdr:rowOff>
    </xdr:from>
    <xdr:to>
      <xdr:col>73</xdr:col>
      <xdr:colOff>44450</xdr:colOff>
      <xdr:row>16</xdr:row>
      <xdr:rowOff>80112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64889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0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66345</xdr:rowOff>
    </xdr:from>
    <xdr:to>
      <xdr:col>68</xdr:col>
      <xdr:colOff>203200</xdr:colOff>
      <xdr:row>16</xdr:row>
      <xdr:rowOff>167945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152722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9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147422</xdr:rowOff>
    </xdr:from>
    <xdr:to>
      <xdr:col>64</xdr:col>
      <xdr:colOff>152400</xdr:colOff>
      <xdr:row>17</xdr:row>
      <xdr:rowOff>77572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8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62349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9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368,686
347,880
262.00
147,602,140
144,248,485
2,851,811
75,788,824
98,449,049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人件費に係る経常収支比率</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人事院勧告に伴う給与月額</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等増加の一方、定年延長制度開始に伴う退職手当の減少により、令和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年度の経常的な人件費のうち、一般財源は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6,856</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万円で、令和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5,900</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万円減少した。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類似団体内では中位に位置しているが、今後も総人件費の抑制に努めていく。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物件費に係る経常収支比率は、休日夜間急病診療所管理運営事業費などが減少した一方、ごみ収集事業費や予防接種事業費などが増加したため、令和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年度の経常的な物件費のうち、一般財源は</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1,297</a:t>
          </a:r>
          <a:r>
            <a:rPr kumimoji="1" lang="ja-JP" altLang="en-US" sz="1300">
              <a:latin typeface="ＭＳ Ｐゴシック" panose="020B0600070205080204" pitchFamily="50" charset="-128"/>
              <a:ea typeface="ＭＳ Ｐゴシック" panose="020B0600070205080204" pitchFamily="50" charset="-128"/>
            </a:rPr>
            <a:t>万円で、令和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2,001</a:t>
          </a:r>
          <a:r>
            <a:rPr kumimoji="1" lang="ja-JP" altLang="en-US" sz="1300">
              <a:latin typeface="ＭＳ Ｐゴシック" panose="020B0600070205080204" pitchFamily="50" charset="-128"/>
              <a:ea typeface="ＭＳ Ｐゴシック" panose="020B0600070205080204" pitchFamily="50" charset="-128"/>
            </a:rPr>
            <a:t>万円増加した。類似団体内の順位においては下位に位置しているため、経費の見直しや財源の確保に努めていく。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27940</xdr:rowOff>
    </xdr:from>
    <xdr:to>
      <xdr:col>82</xdr:col>
      <xdr:colOff>107950</xdr:colOff>
      <xdr:row>18</xdr:row>
      <xdr:rowOff>35560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14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27940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75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20320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75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153670</xdr:rowOff>
    </xdr:from>
    <xdr:to>
      <xdr:col>69</xdr:col>
      <xdr:colOff>92075</xdr:colOff>
      <xdr:row>18</xdr:row>
      <xdr:rowOff>20320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68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148590</xdr:rowOff>
    </xdr:from>
    <xdr:to>
      <xdr:col>78</xdr:col>
      <xdr:colOff>120650</xdr:colOff>
      <xdr:row>18</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扶助費に係る経常収支比率は、子ども・子育て給付事業費などが減少した一方、生活保護扶助事業費などの増加により令和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年度の経常的な扶助費のうち、一般財源は</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3,232</a:t>
          </a:r>
          <a:r>
            <a:rPr kumimoji="1" lang="ja-JP" altLang="en-US" sz="1300">
              <a:latin typeface="ＭＳ Ｐゴシック" panose="020B0600070205080204" pitchFamily="50" charset="-128"/>
              <a:ea typeface="ＭＳ Ｐゴシック" panose="020B0600070205080204" pitchFamily="50" charset="-128"/>
            </a:rPr>
            <a:t>万円で、令和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9,967</a:t>
          </a:r>
          <a:r>
            <a:rPr kumimoji="1" lang="ja-JP" altLang="en-US" sz="1300">
              <a:latin typeface="ＭＳ Ｐゴシック" panose="020B0600070205080204" pitchFamily="50" charset="-128"/>
              <a:ea typeface="ＭＳ Ｐゴシック" panose="020B0600070205080204" pitchFamily="50" charset="-128"/>
            </a:rPr>
            <a:t>万円増加した。扶助費は増加傾向である中、類似団体内の順位は下位に位置しているため、制度に沿って適切な執行に努めていく。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167822</xdr:rowOff>
    </xdr:from>
    <xdr:to>
      <xdr:col>24</xdr:col>
      <xdr:colOff>25400</xdr:colOff>
      <xdr:row>58</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40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57</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154215</xdr:rowOff>
    </xdr:from>
    <xdr:to>
      <xdr:col>15</xdr:col>
      <xdr:colOff>98425</xdr:colOff>
      <xdr:row>57</xdr:row>
      <xdr:rowOff>124278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554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91622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55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18342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年度は、国民健康保険事業特別会計への繰出金が減少した一方、後期高齢者医療特別会計への繰出金が増加したため、令和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ポイント上昇した。類似団体内の順位において上位に位置しているが、特別会計における受益者負担の適正化による繰出金の抑制などに努める。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82550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5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44450</xdr:rowOff>
    </xdr:from>
    <xdr:to>
      <xdr:col>78</xdr:col>
      <xdr:colOff>69850</xdr:colOff>
      <xdr:row>53</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44450</xdr:rowOff>
    </xdr:from>
    <xdr:to>
      <xdr:col>73</xdr:col>
      <xdr:colOff>180975</xdr:colOff>
      <xdr:row>53</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44450</xdr:rowOff>
    </xdr:from>
    <xdr:to>
      <xdr:col>69</xdr:col>
      <xdr:colOff>92075</xdr:colOff>
      <xdr:row>53</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13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31750</xdr:rowOff>
    </xdr:from>
    <xdr:to>
      <xdr:col>82</xdr:col>
      <xdr:colOff>158750</xdr:colOff>
      <xdr:row>53</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165100</xdr:rowOff>
    </xdr:from>
    <xdr:to>
      <xdr:col>74</xdr:col>
      <xdr:colOff>31750</xdr:colOff>
      <xdr:row>53</xdr:row>
      <xdr:rowOff>95250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165100</xdr:rowOff>
    </xdr:from>
    <xdr:to>
      <xdr:col>65</xdr:col>
      <xdr:colOff>53975</xdr:colOff>
      <xdr:row>53</xdr:row>
      <xdr:rowOff>95250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補助費等に係る経常収支比率は、病院事業会計繰出金などが減少した一方、東三河広域連合介護保険事業負担金などが増加したため、令和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年度の経常的な補助費等のうち、一般財源は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9,246</a:t>
          </a:r>
          <a:r>
            <a:rPr kumimoji="1" lang="ja-JP" altLang="en-US" sz="1300">
              <a:latin typeface="ＭＳ Ｐゴシック" panose="020B0600070205080204" pitchFamily="50" charset="-128"/>
              <a:ea typeface="ＭＳ Ｐゴシック" panose="020B0600070205080204" pitchFamily="50" charset="-128"/>
            </a:rPr>
            <a:t>万円で、令和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5,238</a:t>
          </a:r>
          <a:r>
            <a:rPr kumimoji="1" lang="ja-JP" altLang="en-US" sz="1300">
              <a:latin typeface="ＭＳ Ｐゴシック" panose="020B0600070205080204" pitchFamily="50" charset="-128"/>
              <a:ea typeface="ＭＳ Ｐゴシック" panose="020B0600070205080204" pitchFamily="50" charset="-128"/>
            </a:rPr>
            <a:t>万円増加した。類似団体内の順位においては下位に位置しているため、補助金等を定期的に見直し、整理・合理化に努めていく。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8128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140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170434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683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37</xdr:row>
      <xdr:rowOff>161290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公債費に係る経常収支比率は、臨時財政対策債の償還額が減少した一方、教育・福祉施設等整備事業債などの償還額が増加したことにより、令和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年度の公債費のうち、一般財源は</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8,789</a:t>
          </a:r>
          <a:r>
            <a:rPr kumimoji="1" lang="ja-JP" altLang="en-US" sz="1300">
              <a:latin typeface="ＭＳ Ｐゴシック" panose="020B0600070205080204" pitchFamily="50" charset="-128"/>
              <a:ea typeface="ＭＳ Ｐゴシック" panose="020B0600070205080204" pitchFamily="50" charset="-128"/>
            </a:rPr>
            <a:t>万円で、令和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2,607</a:t>
          </a:r>
          <a:r>
            <a:rPr kumimoji="1" lang="ja-JP" altLang="en-US" sz="1300">
              <a:latin typeface="ＭＳ Ｐゴシック" panose="020B0600070205080204" pitchFamily="50" charset="-128"/>
              <a:ea typeface="ＭＳ Ｐゴシック" panose="020B0600070205080204" pitchFamily="50" charset="-128"/>
            </a:rPr>
            <a:t>万円増加した。類似団体内の順位は比較的上位に位置しており、今後も計画的な地方債の借入を行うなど公債費負担の抑制に努めていく。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58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6366</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27939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997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146050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12700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00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年度は、退職手当による人件費が減少した一方、扶助費や物件費等が増加したため、公債費を除く経常経費の合計は、令和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ポイント上昇した。類似団体内の平均値と同程度となったが、様々な費用について適切な執行に努めるとともに、経常的な経費の見直しを行い、経費の縮減を図っていく。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27939</xdr:rowOff>
    </xdr:from>
    <xdr:to>
      <xdr:col>82</xdr:col>
      <xdr:colOff>107950</xdr:colOff>
      <xdr:row>76</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581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27939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51460"/>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146050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974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63516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160528</xdr:rowOff>
    </xdr:from>
    <xdr:to>
      <xdr:col>29</xdr:col>
      <xdr:colOff>127000</xdr:colOff>
      <xdr:row>18</xdr:row>
      <xdr:rowOff>72898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2803"/>
          <a:ext cx="647700" cy="8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72898</xdr:rowOff>
    </xdr:from>
    <xdr:to>
      <xdr:col>26</xdr:col>
      <xdr:colOff>50800</xdr:colOff>
      <xdr:row>18</xdr:row>
      <xdr:rowOff>98120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06623"/>
          <a:ext cx="698500" cy="25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98120</xdr:rowOff>
    </xdr:from>
    <xdr:to>
      <xdr:col>22</xdr:col>
      <xdr:colOff>114300</xdr:colOff>
      <xdr:row>18</xdr:row>
      <xdr:rowOff>121247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1845"/>
          <a:ext cx="698500" cy="2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121247</xdr:rowOff>
    </xdr:from>
    <xdr:to>
      <xdr:col>18</xdr:col>
      <xdr:colOff>177800</xdr:colOff>
      <xdr:row>18</xdr:row>
      <xdr:rowOff>170624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4972"/>
          <a:ext cx="698500" cy="49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109728</xdr:rowOff>
    </xdr:from>
    <xdr:to>
      <xdr:col>29</xdr:col>
      <xdr:colOff>177800</xdr:colOff>
      <xdr:row>18</xdr:row>
      <xdr:rowOff>39878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81805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22098</xdr:rowOff>
    </xdr:from>
    <xdr:to>
      <xdr:col>26</xdr:col>
      <xdr:colOff>101600</xdr:colOff>
      <xdr:row>18</xdr:row>
      <xdr:rowOff>123698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5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108475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2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47320</xdr:rowOff>
    </xdr:from>
    <xdr:to>
      <xdr:col>22</xdr:col>
      <xdr:colOff>165100</xdr:colOff>
      <xdr:row>18</xdr:row>
      <xdr:rowOff>148920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133697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70447</xdr:rowOff>
    </xdr:from>
    <xdr:to>
      <xdr:col>19</xdr:col>
      <xdr:colOff>38100</xdr:colOff>
      <xdr:row>19</xdr:row>
      <xdr:rowOff>597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156824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119824</xdr:rowOff>
    </xdr:from>
    <xdr:to>
      <xdr:col>15</xdr:col>
      <xdr:colOff>101600</xdr:colOff>
      <xdr:row>19</xdr:row>
      <xdr:rowOff>49974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5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34751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141936</xdr:rowOff>
    </xdr:from>
    <xdr:to>
      <xdr:col>29</xdr:col>
      <xdr:colOff>127000</xdr:colOff>
      <xdr:row>35</xdr:row>
      <xdr:rowOff>197028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52286"/>
          <a:ext cx="647700" cy="55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126712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3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197028</xdr:rowOff>
    </xdr:from>
    <xdr:to>
      <xdr:col>26</xdr:col>
      <xdr:colOff>50800</xdr:colOff>
      <xdr:row>35</xdr:row>
      <xdr:rowOff>276695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07378"/>
          <a:ext cx="698500" cy="7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276695</xdr:rowOff>
    </xdr:from>
    <xdr:to>
      <xdr:col>22</xdr:col>
      <xdr:colOff>114300</xdr:colOff>
      <xdr:row>35</xdr:row>
      <xdr:rowOff>309652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87045"/>
          <a:ext cx="698500" cy="32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309652</xdr:rowOff>
    </xdr:from>
    <xdr:to>
      <xdr:col>18</xdr:col>
      <xdr:colOff>177800</xdr:colOff>
      <xdr:row>35</xdr:row>
      <xdr:rowOff>323100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20002"/>
          <a:ext cx="698500" cy="13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91136</xdr:rowOff>
    </xdr:from>
    <xdr:to>
      <xdr:col>29</xdr:col>
      <xdr:colOff>177800</xdr:colOff>
      <xdr:row>35</xdr:row>
      <xdr:rowOff>192736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0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279113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146228</xdr:rowOff>
    </xdr:from>
    <xdr:to>
      <xdr:col>26</xdr:col>
      <xdr:colOff>101600</xdr:colOff>
      <xdr:row>35</xdr:row>
      <xdr:rowOff>247828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5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232605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42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225895</xdr:rowOff>
    </xdr:from>
    <xdr:to>
      <xdr:col>22</xdr:col>
      <xdr:colOff>165100</xdr:colOff>
      <xdr:row>35</xdr:row>
      <xdr:rowOff>327495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312272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2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258852</xdr:rowOff>
    </xdr:from>
    <xdr:to>
      <xdr:col>19</xdr:col>
      <xdr:colOff>38100</xdr:colOff>
      <xdr:row>36</xdr:row>
      <xdr:rowOff>17552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69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2329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5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272300</xdr:rowOff>
    </xdr:from>
    <xdr:to>
      <xdr:col>15</xdr:col>
      <xdr:colOff>101600</xdr:colOff>
      <xdr:row>36</xdr:row>
      <xdr:rowOff>31000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82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368,686
347,880
262.00
147,602,140
144,248,485
2,851,811
75,788,824
98,449,049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138328</xdr:rowOff>
    </xdr:from>
    <xdr:to>
      <xdr:col>24</xdr:col>
      <xdr:colOff>63500</xdr:colOff>
      <xdr:row>37</xdr:row>
      <xdr:rowOff>156159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81978"/>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138328</xdr:rowOff>
    </xdr:from>
    <xdr:to>
      <xdr:col>19</xdr:col>
      <xdr:colOff>177800</xdr:colOff>
      <xdr:row>37</xdr:row>
      <xdr:rowOff>168122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81978"/>
          <a:ext cx="8890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160236</xdr:rowOff>
    </xdr:from>
    <xdr:to>
      <xdr:col>15</xdr:col>
      <xdr:colOff>50800</xdr:colOff>
      <xdr:row>37</xdr:row>
      <xdr:rowOff>168122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03886"/>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160236</xdr:rowOff>
    </xdr:from>
    <xdr:to>
      <xdr:col>10</xdr:col>
      <xdr:colOff>114300</xdr:colOff>
      <xdr:row>38</xdr:row>
      <xdr:rowOff>56642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03886"/>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105359</xdr:rowOff>
    </xdr:from>
    <xdr:to>
      <xdr:col>24</xdr:col>
      <xdr:colOff>114300</xdr:colOff>
      <xdr:row>38</xdr:row>
      <xdr:rowOff>35509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83786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87528</xdr:rowOff>
    </xdr:from>
    <xdr:to>
      <xdr:col>20</xdr:col>
      <xdr:colOff>38100</xdr:colOff>
      <xdr:row>38</xdr:row>
      <xdr:rowOff>17678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8806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117323</xdr:rowOff>
    </xdr:from>
    <xdr:to>
      <xdr:col>15</xdr:col>
      <xdr:colOff>101600</xdr:colOff>
      <xdr:row>38</xdr:row>
      <xdr:rowOff>47473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38599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109436</xdr:rowOff>
    </xdr:from>
    <xdr:to>
      <xdr:col>10</xdr:col>
      <xdr:colOff>165100</xdr:colOff>
      <xdr:row>38</xdr:row>
      <xdr:rowOff>39586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30713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5842</xdr:rowOff>
    </xdr:from>
    <xdr:to>
      <xdr:col>6</xdr:col>
      <xdr:colOff>38100</xdr:colOff>
      <xdr:row>38</xdr:row>
      <xdr:rowOff>107442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98569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21644</xdr:rowOff>
    </xdr:from>
    <xdr:to>
      <xdr:col>24</xdr:col>
      <xdr:colOff>63500</xdr:colOff>
      <xdr:row>56</xdr:row>
      <xdr:rowOff>54563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22844"/>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21644</xdr:rowOff>
    </xdr:from>
    <xdr:to>
      <xdr:col>19</xdr:col>
      <xdr:colOff>177800</xdr:colOff>
      <xdr:row>56</xdr:row>
      <xdr:rowOff>121183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22844"/>
          <a:ext cx="8890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121183</xdr:rowOff>
    </xdr:from>
    <xdr:to>
      <xdr:col>15</xdr:col>
      <xdr:colOff>50800</xdr:colOff>
      <xdr:row>56</xdr:row>
      <xdr:rowOff>159915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22383"/>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159915</xdr:rowOff>
    </xdr:from>
    <xdr:to>
      <xdr:col>10</xdr:col>
      <xdr:colOff>114300</xdr:colOff>
      <xdr:row>58</xdr:row>
      <xdr:rowOff>23082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61115"/>
          <a:ext cx="889000" cy="20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3763</xdr:rowOff>
    </xdr:from>
    <xdr:to>
      <xdr:col>24</xdr:col>
      <xdr:colOff>114300</xdr:colOff>
      <xdr:row>56</xdr:row>
      <xdr:rowOff>105363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153640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142294</xdr:rowOff>
    </xdr:from>
    <xdr:to>
      <xdr:col>20</xdr:col>
      <xdr:colOff>38100</xdr:colOff>
      <xdr:row>56</xdr:row>
      <xdr:rowOff>72444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63571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6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70383</xdr:rowOff>
    </xdr:from>
    <xdr:to>
      <xdr:col>15</xdr:col>
      <xdr:colOff>101600</xdr:colOff>
      <xdr:row>57</xdr:row>
      <xdr:rowOff>533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163110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109115</xdr:rowOff>
    </xdr:from>
    <xdr:to>
      <xdr:col>10</xdr:col>
      <xdr:colOff>165100</xdr:colOff>
      <xdr:row>57</xdr:row>
      <xdr:rowOff>39265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30392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143732</xdr:rowOff>
    </xdr:from>
    <xdr:to>
      <xdr:col>6</xdr:col>
      <xdr:colOff>38100</xdr:colOff>
      <xdr:row>58</xdr:row>
      <xdr:rowOff>73882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65009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112999</xdr:rowOff>
    </xdr:from>
    <xdr:to>
      <xdr:col>24</xdr:col>
      <xdr:colOff>63500</xdr:colOff>
      <xdr:row>78</xdr:row>
      <xdr:rowOff>114097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86099"/>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11468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70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114097</xdr:rowOff>
    </xdr:from>
    <xdr:to>
      <xdr:col>19</xdr:col>
      <xdr:colOff>177800</xdr:colOff>
      <xdr:row>78</xdr:row>
      <xdr:rowOff>117205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7197"/>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99037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111993</xdr:rowOff>
    </xdr:from>
    <xdr:to>
      <xdr:col>15</xdr:col>
      <xdr:colOff>50800</xdr:colOff>
      <xdr:row>78</xdr:row>
      <xdr:rowOff>117205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85093"/>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85412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111993</xdr:rowOff>
    </xdr:from>
    <xdr:to>
      <xdr:col>10</xdr:col>
      <xdr:colOff>114300</xdr:colOff>
      <xdr:row>78</xdr:row>
      <xdr:rowOff>114005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8509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101048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3664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6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62199</xdr:rowOff>
    </xdr:from>
    <xdr:to>
      <xdr:col>24</xdr:col>
      <xdr:colOff>114300</xdr:colOff>
      <xdr:row>78</xdr:row>
      <xdr:rowOff>163799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148576</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63297</xdr:rowOff>
    </xdr:from>
    <xdr:to>
      <xdr:col>20</xdr:col>
      <xdr:colOff>38100</xdr:colOff>
      <xdr:row>78</xdr:row>
      <xdr:rowOff>164897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156024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29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66405</xdr:rowOff>
    </xdr:from>
    <xdr:to>
      <xdr:col>15</xdr:col>
      <xdr:colOff>101600</xdr:colOff>
      <xdr:row>78</xdr:row>
      <xdr:rowOff>168005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159132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3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61193</xdr:rowOff>
    </xdr:from>
    <xdr:to>
      <xdr:col>10</xdr:col>
      <xdr:colOff>165100</xdr:colOff>
      <xdr:row>78</xdr:row>
      <xdr:rowOff>162793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153920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27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63205</xdr:rowOff>
    </xdr:from>
    <xdr:to>
      <xdr:col>6</xdr:col>
      <xdr:colOff>38100</xdr:colOff>
      <xdr:row>78</xdr:row>
      <xdr:rowOff>164805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155932</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2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145535</xdr:rowOff>
    </xdr:from>
    <xdr:to>
      <xdr:col>24</xdr:col>
      <xdr:colOff>63500</xdr:colOff>
      <xdr:row>98</xdr:row>
      <xdr:rowOff>31648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76185"/>
          <a:ext cx="838200" cy="5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85860</xdr:rowOff>
    </xdr:from>
    <xdr:to>
      <xdr:col>19</xdr:col>
      <xdr:colOff>177800</xdr:colOff>
      <xdr:row>98</xdr:row>
      <xdr:rowOff>31648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16510"/>
          <a:ext cx="889000" cy="1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85860</xdr:rowOff>
    </xdr:from>
    <xdr:to>
      <xdr:col>15</xdr:col>
      <xdr:colOff>50800</xdr:colOff>
      <xdr:row>99</xdr:row>
      <xdr:rowOff>26564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16510"/>
          <a:ext cx="889000" cy="28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26564</xdr:rowOff>
    </xdr:from>
    <xdr:to>
      <xdr:col>10</xdr:col>
      <xdr:colOff>114300</xdr:colOff>
      <xdr:row>99</xdr:row>
      <xdr:rowOff>75409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00114"/>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94735</xdr:rowOff>
    </xdr:from>
    <xdr:to>
      <xdr:col>24</xdr:col>
      <xdr:colOff>114300</xdr:colOff>
      <xdr:row>98</xdr:row>
      <xdr:rowOff>24885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73162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0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152298</xdr:rowOff>
    </xdr:from>
    <xdr:to>
      <xdr:col>20</xdr:col>
      <xdr:colOff>38100</xdr:colOff>
      <xdr:row>98</xdr:row>
      <xdr:rowOff>82448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73575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87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35060</xdr:rowOff>
    </xdr:from>
    <xdr:to>
      <xdr:col>15</xdr:col>
      <xdr:colOff>101600</xdr:colOff>
      <xdr:row>97</xdr:row>
      <xdr:rowOff>136660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127787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75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147214</xdr:rowOff>
    </xdr:from>
    <xdr:to>
      <xdr:col>10</xdr:col>
      <xdr:colOff>165100</xdr:colOff>
      <xdr:row>99</xdr:row>
      <xdr:rowOff>77364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68491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24609</xdr:rowOff>
    </xdr:from>
    <xdr:to>
      <xdr:col>6</xdr:col>
      <xdr:colOff>38100</xdr:colOff>
      <xdr:row>99</xdr:row>
      <xdr:rowOff>126209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117336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9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150270</xdr:rowOff>
    </xdr:from>
    <xdr:to>
      <xdr:col>55</xdr:col>
      <xdr:colOff>0</xdr:colOff>
      <xdr:row>37</xdr:row>
      <xdr:rowOff>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22470"/>
          <a:ext cx="838200" cy="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150270</xdr:rowOff>
    </xdr:from>
    <xdr:to>
      <xdr:col>50</xdr:col>
      <xdr:colOff>114300</xdr:colOff>
      <xdr:row>37</xdr:row>
      <xdr:rowOff>35066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22470"/>
          <a:ext cx="889000" cy="5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119649</xdr:rowOff>
    </xdr:from>
    <xdr:to>
      <xdr:col>45</xdr:col>
      <xdr:colOff>177800</xdr:colOff>
      <xdr:row>37</xdr:row>
      <xdr:rowOff>35066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63149"/>
          <a:ext cx="889000" cy="11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119649</xdr:rowOff>
    </xdr:from>
    <xdr:to>
      <xdr:col>41</xdr:col>
      <xdr:colOff>50800</xdr:colOff>
      <xdr:row>37</xdr:row>
      <xdr:rowOff>58329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63149"/>
          <a:ext cx="889000" cy="113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120719</xdr:rowOff>
    </xdr:from>
    <xdr:to>
      <xdr:col>55</xdr:col>
      <xdr:colOff>50800</xdr:colOff>
      <xdr:row>37</xdr:row>
      <xdr:rowOff>50869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143596</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99470</xdr:rowOff>
    </xdr:from>
    <xdr:to>
      <xdr:col>50</xdr:col>
      <xdr:colOff>165100</xdr:colOff>
      <xdr:row>37</xdr:row>
      <xdr:rowOff>29620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20747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6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155716</xdr:rowOff>
    </xdr:from>
    <xdr:to>
      <xdr:col>46</xdr:col>
      <xdr:colOff>38100</xdr:colOff>
      <xdr:row>37</xdr:row>
      <xdr:rowOff>85866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2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76993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2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68849</xdr:rowOff>
    </xdr:from>
    <xdr:to>
      <xdr:col>41</xdr:col>
      <xdr:colOff>101600</xdr:colOff>
      <xdr:row>30</xdr:row>
      <xdr:rowOff>170449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15526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8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7529</xdr:rowOff>
    </xdr:from>
    <xdr:to>
      <xdr:col>36</xdr:col>
      <xdr:colOff>165100</xdr:colOff>
      <xdr:row>37</xdr:row>
      <xdr:rowOff>109129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125656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151554</xdr:rowOff>
    </xdr:from>
    <xdr:to>
      <xdr:col>55</xdr:col>
      <xdr:colOff>0</xdr:colOff>
      <xdr:row>56</xdr:row>
      <xdr:rowOff>148861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581304"/>
          <a:ext cx="838200" cy="16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135177</xdr:rowOff>
    </xdr:from>
    <xdr:to>
      <xdr:col>50</xdr:col>
      <xdr:colOff>114300</xdr:colOff>
      <xdr:row>56</xdr:row>
      <xdr:rowOff>148861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564927"/>
          <a:ext cx="889000" cy="18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130687</xdr:rowOff>
    </xdr:from>
    <xdr:to>
      <xdr:col>45</xdr:col>
      <xdr:colOff>177800</xdr:colOff>
      <xdr:row>55</xdr:row>
      <xdr:rowOff>135177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560437"/>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130687</xdr:rowOff>
    </xdr:from>
    <xdr:to>
      <xdr:col>41</xdr:col>
      <xdr:colOff>50800</xdr:colOff>
      <xdr:row>55</xdr:row>
      <xdr:rowOff>138981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560437"/>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100754</xdr:rowOff>
    </xdr:from>
    <xdr:to>
      <xdr:col>55</xdr:col>
      <xdr:colOff>50800</xdr:colOff>
      <xdr:row>56</xdr:row>
      <xdr:rowOff>30904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123631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98061</xdr:rowOff>
    </xdr:from>
    <xdr:to>
      <xdr:col>50</xdr:col>
      <xdr:colOff>165100</xdr:colOff>
      <xdr:row>57</xdr:row>
      <xdr:rowOff>28211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44738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84377</xdr:rowOff>
    </xdr:from>
    <xdr:to>
      <xdr:col>46</xdr:col>
      <xdr:colOff>38100</xdr:colOff>
      <xdr:row>56</xdr:row>
      <xdr:rowOff>14527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31054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79887</xdr:rowOff>
    </xdr:from>
    <xdr:to>
      <xdr:col>41</xdr:col>
      <xdr:colOff>101600</xdr:colOff>
      <xdr:row>56</xdr:row>
      <xdr:rowOff>10037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5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26564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2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88181</xdr:rowOff>
    </xdr:from>
    <xdr:to>
      <xdr:col>36</xdr:col>
      <xdr:colOff>165100</xdr:colOff>
      <xdr:row>56</xdr:row>
      <xdr:rowOff>18331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5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34858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2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53839</xdr:rowOff>
    </xdr:from>
    <xdr:to>
      <xdr:col>55</xdr:col>
      <xdr:colOff>0</xdr:colOff>
      <xdr:row>78</xdr:row>
      <xdr:rowOff>68011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26939"/>
          <a:ext cx="8382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45151</xdr:rowOff>
    </xdr:from>
    <xdr:to>
      <xdr:col>50</xdr:col>
      <xdr:colOff>114300</xdr:colOff>
      <xdr:row>78</xdr:row>
      <xdr:rowOff>68011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41825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45151</xdr:rowOff>
    </xdr:from>
    <xdr:to>
      <xdr:col>45</xdr:col>
      <xdr:colOff>177800</xdr:colOff>
      <xdr:row>78</xdr:row>
      <xdr:rowOff>68399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418251"/>
          <a:ext cx="889000" cy="2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167909</xdr:rowOff>
    </xdr:from>
    <xdr:to>
      <xdr:col>41</xdr:col>
      <xdr:colOff>50800</xdr:colOff>
      <xdr:row>78</xdr:row>
      <xdr:rowOff>68399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369559"/>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3039</xdr:rowOff>
    </xdr:from>
    <xdr:to>
      <xdr:col>55</xdr:col>
      <xdr:colOff>50800</xdr:colOff>
      <xdr:row>78</xdr:row>
      <xdr:rowOff>104639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89416</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9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17211</xdr:rowOff>
    </xdr:from>
    <xdr:to>
      <xdr:col>50</xdr:col>
      <xdr:colOff>165100</xdr:colOff>
      <xdr:row>78</xdr:row>
      <xdr:rowOff>118811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109938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8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165801</xdr:rowOff>
    </xdr:from>
    <xdr:to>
      <xdr:col>46</xdr:col>
      <xdr:colOff>38100</xdr:colOff>
      <xdr:row>78</xdr:row>
      <xdr:rowOff>95951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87078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6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17599</xdr:rowOff>
    </xdr:from>
    <xdr:to>
      <xdr:col>41</xdr:col>
      <xdr:colOff>101600</xdr:colOff>
      <xdr:row>78</xdr:row>
      <xdr:rowOff>119199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110326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117109</xdr:rowOff>
    </xdr:from>
    <xdr:to>
      <xdr:col>36</xdr:col>
      <xdr:colOff>165100</xdr:colOff>
      <xdr:row>78</xdr:row>
      <xdr:rowOff>47259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38386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6255</xdr:rowOff>
    </xdr:from>
    <xdr:to>
      <xdr:col>55</xdr:col>
      <xdr:colOff>0</xdr:colOff>
      <xdr:row>95</xdr:row>
      <xdr:rowOff>87140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294005"/>
          <a:ext cx="838200" cy="8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141415</xdr:rowOff>
    </xdr:from>
    <xdr:to>
      <xdr:col>50</xdr:col>
      <xdr:colOff>114300</xdr:colOff>
      <xdr:row>95</xdr:row>
      <xdr:rowOff>87140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257715"/>
          <a:ext cx="889000" cy="11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141415</xdr:rowOff>
    </xdr:from>
    <xdr:to>
      <xdr:col>45</xdr:col>
      <xdr:colOff>177800</xdr:colOff>
      <xdr:row>95</xdr:row>
      <xdr:rowOff>73234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257715"/>
          <a:ext cx="889000" cy="10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6750</xdr:rowOff>
    </xdr:from>
    <xdr:to>
      <xdr:col>41</xdr:col>
      <xdr:colOff>50800</xdr:colOff>
      <xdr:row>95</xdr:row>
      <xdr:rowOff>73234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294500"/>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126905</xdr:rowOff>
    </xdr:from>
    <xdr:to>
      <xdr:col>55</xdr:col>
      <xdr:colOff>50800</xdr:colOff>
      <xdr:row>95</xdr:row>
      <xdr:rowOff>57055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149782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09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36340</xdr:rowOff>
    </xdr:from>
    <xdr:to>
      <xdr:col>50</xdr:col>
      <xdr:colOff>165100</xdr:colOff>
      <xdr:row>95</xdr:row>
      <xdr:rowOff>137940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154467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09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90615</xdr:rowOff>
    </xdr:from>
    <xdr:to>
      <xdr:col>46</xdr:col>
      <xdr:colOff>38100</xdr:colOff>
      <xdr:row>95</xdr:row>
      <xdr:rowOff>20765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2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37292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9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22434</xdr:rowOff>
    </xdr:from>
    <xdr:to>
      <xdr:col>41</xdr:col>
      <xdr:colOff>101600</xdr:colOff>
      <xdr:row>95</xdr:row>
      <xdr:rowOff>124034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140561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127400</xdr:rowOff>
    </xdr:from>
    <xdr:to>
      <xdr:col>36</xdr:col>
      <xdr:colOff>165100</xdr:colOff>
      <xdr:row>95</xdr:row>
      <xdr:rowOff>57550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74077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0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120879</xdr:rowOff>
    </xdr:from>
    <xdr:to>
      <xdr:col>85</xdr:col>
      <xdr:colOff>127000</xdr:colOff>
      <xdr:row>39</xdr:row>
      <xdr:rowOff>39801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35979"/>
          <a:ext cx="838200" cy="9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39801</xdr:rowOff>
    </xdr:from>
    <xdr:to>
      <xdr:col>81</xdr:col>
      <xdr:colOff>50800</xdr:colOff>
      <xdr:row>39</xdr:row>
      <xdr:rowOff>43079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726351"/>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41097</xdr:rowOff>
    </xdr:from>
    <xdr:to>
      <xdr:col>76</xdr:col>
      <xdr:colOff>114300</xdr:colOff>
      <xdr:row>39</xdr:row>
      <xdr:rowOff>43079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27647"/>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41097</xdr:rowOff>
    </xdr:from>
    <xdr:to>
      <xdr:col>71</xdr:col>
      <xdr:colOff>177800</xdr:colOff>
      <xdr:row>39</xdr:row>
      <xdr:rowOff>41859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72764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70079</xdr:rowOff>
    </xdr:from>
    <xdr:to>
      <xdr:col>85</xdr:col>
      <xdr:colOff>177800</xdr:colOff>
      <xdr:row>39</xdr:row>
      <xdr:rowOff>229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29456</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3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160451</xdr:rowOff>
    </xdr:from>
    <xdr:to>
      <xdr:col>81</xdr:col>
      <xdr:colOff>101600</xdr:colOff>
      <xdr:row>39</xdr:row>
      <xdr:rowOff>90601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81728</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768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163729</xdr:rowOff>
    </xdr:from>
    <xdr:to>
      <xdr:col>76</xdr:col>
      <xdr:colOff>165100</xdr:colOff>
      <xdr:row>39</xdr:row>
      <xdr:rowOff>93879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85006</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35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161747</xdr:rowOff>
    </xdr:from>
    <xdr:to>
      <xdr:col>72</xdr:col>
      <xdr:colOff>38100</xdr:colOff>
      <xdr:row>39</xdr:row>
      <xdr:rowOff>91897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83024</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162509</xdr:rowOff>
    </xdr:from>
    <xdr:to>
      <xdr:col>67</xdr:col>
      <xdr:colOff>101600</xdr:colOff>
      <xdr:row>39</xdr:row>
      <xdr:rowOff>92659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83786</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770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168247</xdr:rowOff>
    </xdr:from>
    <xdr:to>
      <xdr:col>85</xdr:col>
      <xdr:colOff>127000</xdr:colOff>
      <xdr:row>77</xdr:row>
      <xdr:rowOff>26257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98447"/>
          <a:ext cx="8382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11651</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98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26257</xdr:rowOff>
    </xdr:from>
    <xdr:to>
      <xdr:col>81</xdr:col>
      <xdr:colOff>50800</xdr:colOff>
      <xdr:row>77</xdr:row>
      <xdr:rowOff>79750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2790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79750</xdr:rowOff>
    </xdr:from>
    <xdr:to>
      <xdr:col>76</xdr:col>
      <xdr:colOff>114300</xdr:colOff>
      <xdr:row>77</xdr:row>
      <xdr:rowOff>95665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281400"/>
          <a:ext cx="889000" cy="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75434</xdr:rowOff>
    </xdr:from>
    <xdr:to>
      <xdr:col>71</xdr:col>
      <xdr:colOff>177800</xdr:colOff>
      <xdr:row>77</xdr:row>
      <xdr:rowOff>95665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77084"/>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117447</xdr:rowOff>
    </xdr:from>
    <xdr:to>
      <xdr:col>85</xdr:col>
      <xdr:colOff>177800</xdr:colOff>
      <xdr:row>77</xdr:row>
      <xdr:rowOff>47597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95874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2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146907</xdr:rowOff>
    </xdr:from>
    <xdr:to>
      <xdr:col>81</xdr:col>
      <xdr:colOff>101600</xdr:colOff>
      <xdr:row>77</xdr:row>
      <xdr:rowOff>77057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68184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28950</xdr:rowOff>
    </xdr:from>
    <xdr:to>
      <xdr:col>76</xdr:col>
      <xdr:colOff>165100</xdr:colOff>
      <xdr:row>77</xdr:row>
      <xdr:rowOff>130550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121677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44865</xdr:rowOff>
    </xdr:from>
    <xdr:to>
      <xdr:col>72</xdr:col>
      <xdr:colOff>38100</xdr:colOff>
      <xdr:row>77</xdr:row>
      <xdr:rowOff>146465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137592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24634</xdr:rowOff>
    </xdr:from>
    <xdr:to>
      <xdr:col>67</xdr:col>
      <xdr:colOff>101600</xdr:colOff>
      <xdr:row>77</xdr:row>
      <xdr:rowOff>126234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2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117361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1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91596</xdr:rowOff>
    </xdr:from>
    <xdr:to>
      <xdr:col>85</xdr:col>
      <xdr:colOff>127000</xdr:colOff>
      <xdr:row>99</xdr:row>
      <xdr:rowOff>42675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93696"/>
          <a:ext cx="8382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31049</xdr:rowOff>
    </xdr:from>
    <xdr:to>
      <xdr:col>81</xdr:col>
      <xdr:colOff>50800</xdr:colOff>
      <xdr:row>99</xdr:row>
      <xdr:rowOff>42675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7004599"/>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155212</xdr:rowOff>
    </xdr:from>
    <xdr:to>
      <xdr:col>76</xdr:col>
      <xdr:colOff>114300</xdr:colOff>
      <xdr:row>99</xdr:row>
      <xdr:rowOff>31049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785862"/>
          <a:ext cx="889000" cy="2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155212</xdr:rowOff>
    </xdr:from>
    <xdr:to>
      <xdr:col>71</xdr:col>
      <xdr:colOff>177800</xdr:colOff>
      <xdr:row>99</xdr:row>
      <xdr:rowOff>73504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85862"/>
          <a:ext cx="889000" cy="26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40796</xdr:rowOff>
    </xdr:from>
    <xdr:to>
      <xdr:col>85</xdr:col>
      <xdr:colOff>177800</xdr:colOff>
      <xdr:row>98</xdr:row>
      <xdr:rowOff>142396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127173</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5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163325</xdr:rowOff>
    </xdr:from>
    <xdr:to>
      <xdr:col>81</xdr:col>
      <xdr:colOff>101600</xdr:colOff>
      <xdr:row>99</xdr:row>
      <xdr:rowOff>93475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84602</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5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151699</xdr:rowOff>
    </xdr:from>
    <xdr:to>
      <xdr:col>76</xdr:col>
      <xdr:colOff>165100</xdr:colOff>
      <xdr:row>99</xdr:row>
      <xdr:rowOff>81849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72976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4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104412</xdr:rowOff>
    </xdr:from>
    <xdr:to>
      <xdr:col>72</xdr:col>
      <xdr:colOff>38100</xdr:colOff>
      <xdr:row>98</xdr:row>
      <xdr:rowOff>34562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3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51089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51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22704</xdr:rowOff>
    </xdr:from>
    <xdr:to>
      <xdr:col>67</xdr:col>
      <xdr:colOff>101600</xdr:colOff>
      <xdr:row>99</xdr:row>
      <xdr:rowOff>124304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115431</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625017" y="17088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126365</xdr:rowOff>
    </xdr:from>
    <xdr:to>
      <xdr:col>116</xdr:col>
      <xdr:colOff>63500</xdr:colOff>
      <xdr:row>38</xdr:row>
      <xdr:rowOff>129413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4146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119888</xdr:rowOff>
    </xdr:from>
    <xdr:to>
      <xdr:col>111</xdr:col>
      <xdr:colOff>177800</xdr:colOff>
      <xdr:row>38</xdr:row>
      <xdr:rowOff>129413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63498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114364</xdr:rowOff>
    </xdr:from>
    <xdr:to>
      <xdr:col>107</xdr:col>
      <xdr:colOff>50800</xdr:colOff>
      <xdr:row>38</xdr:row>
      <xdr:rowOff>119888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2946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114364</xdr:rowOff>
    </xdr:from>
    <xdr:to>
      <xdr:col>102</xdr:col>
      <xdr:colOff>114300</xdr:colOff>
      <xdr:row>38</xdr:row>
      <xdr:rowOff>132842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629464"/>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75565</xdr:rowOff>
    </xdr:from>
    <xdr:to>
      <xdr:col>116</xdr:col>
      <xdr:colOff>114300</xdr:colOff>
      <xdr:row>39</xdr:row>
      <xdr:rowOff>5715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161942</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0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78613</xdr:rowOff>
    </xdr:from>
    <xdr:to>
      <xdr:col>112</xdr:col>
      <xdr:colOff>38100</xdr:colOff>
      <xdr:row>39</xdr:row>
      <xdr:rowOff>8763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171340</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69088</xdr:rowOff>
    </xdr:from>
    <xdr:to>
      <xdr:col>107</xdr:col>
      <xdr:colOff>101600</xdr:colOff>
      <xdr:row>38</xdr:row>
      <xdr:rowOff>170688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161815</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63564</xdr:rowOff>
    </xdr:from>
    <xdr:to>
      <xdr:col>102</xdr:col>
      <xdr:colOff>165100</xdr:colOff>
      <xdr:row>38</xdr:row>
      <xdr:rowOff>165164</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156291</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6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3319</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154636</xdr:rowOff>
    </xdr:from>
    <xdr:to>
      <xdr:col>116</xdr:col>
      <xdr:colOff>63500</xdr:colOff>
      <xdr:row>58</xdr:row>
      <xdr:rowOff>155949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98736"/>
          <a:ext cx="8382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132804</xdr:rowOff>
    </xdr:from>
    <xdr:to>
      <xdr:col>111</xdr:col>
      <xdr:colOff>177800</xdr:colOff>
      <xdr:row>58</xdr:row>
      <xdr:rowOff>154636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1007690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132804</xdr:rowOff>
    </xdr:from>
    <xdr:to>
      <xdr:col>107</xdr:col>
      <xdr:colOff>50800</xdr:colOff>
      <xdr:row>58</xdr:row>
      <xdr:rowOff>143587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076904"/>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143587</xdr:rowOff>
    </xdr:from>
    <xdr:to>
      <xdr:col>102</xdr:col>
      <xdr:colOff>114300</xdr:colOff>
      <xdr:row>58</xdr:row>
      <xdr:rowOff>147510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087687"/>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105149</xdr:rowOff>
    </xdr:from>
    <xdr:to>
      <xdr:col>116</xdr:col>
      <xdr:colOff>114300</xdr:colOff>
      <xdr:row>59</xdr:row>
      <xdr:rowOff>35299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20076</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96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103836</xdr:rowOff>
    </xdr:from>
    <xdr:to>
      <xdr:col>112</xdr:col>
      <xdr:colOff>38100</xdr:colOff>
      <xdr:row>59</xdr:row>
      <xdr:rowOff>33986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25113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82004</xdr:rowOff>
    </xdr:from>
    <xdr:to>
      <xdr:col>107</xdr:col>
      <xdr:colOff>101600</xdr:colOff>
      <xdr:row>59</xdr:row>
      <xdr:rowOff>12154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3281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92787</xdr:rowOff>
    </xdr:from>
    <xdr:to>
      <xdr:col>102</xdr:col>
      <xdr:colOff>165100</xdr:colOff>
      <xdr:row>59</xdr:row>
      <xdr:rowOff>22937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14064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2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96710</xdr:rowOff>
    </xdr:from>
    <xdr:to>
      <xdr:col>98</xdr:col>
      <xdr:colOff>38100</xdr:colOff>
      <xdr:row>59</xdr:row>
      <xdr:rowOff>26860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17987</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3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68035</xdr:rowOff>
    </xdr:from>
    <xdr:to>
      <xdr:col>116</xdr:col>
      <xdr:colOff>63500</xdr:colOff>
      <xdr:row>78</xdr:row>
      <xdr:rowOff>97561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441135"/>
          <a:ext cx="838200" cy="2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97561</xdr:rowOff>
    </xdr:from>
    <xdr:to>
      <xdr:col>111</xdr:col>
      <xdr:colOff>177800</xdr:colOff>
      <xdr:row>78</xdr:row>
      <xdr:rowOff>114897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470661"/>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114897</xdr:rowOff>
    </xdr:from>
    <xdr:to>
      <xdr:col>107</xdr:col>
      <xdr:colOff>50800</xdr:colOff>
      <xdr:row>78</xdr:row>
      <xdr:rowOff>133452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487997"/>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133452</xdr:rowOff>
    </xdr:from>
    <xdr:to>
      <xdr:col>102</xdr:col>
      <xdr:colOff>114300</xdr:colOff>
      <xdr:row>78</xdr:row>
      <xdr:rowOff>141872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506552"/>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17235</xdr:rowOff>
    </xdr:from>
    <xdr:to>
      <xdr:col>116</xdr:col>
      <xdr:colOff>114300</xdr:colOff>
      <xdr:row>78</xdr:row>
      <xdr:rowOff>118835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103612</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3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46761</xdr:rowOff>
    </xdr:from>
    <xdr:to>
      <xdr:col>112</xdr:col>
      <xdr:colOff>38100</xdr:colOff>
      <xdr:row>78</xdr:row>
      <xdr:rowOff>148361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4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139488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51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64097</xdr:rowOff>
    </xdr:from>
    <xdr:to>
      <xdr:col>107</xdr:col>
      <xdr:colOff>101600</xdr:colOff>
      <xdr:row>78</xdr:row>
      <xdr:rowOff>165697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156824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5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82652</xdr:rowOff>
    </xdr:from>
    <xdr:to>
      <xdr:col>102</xdr:col>
      <xdr:colOff>165100</xdr:colOff>
      <xdr:row>79</xdr:row>
      <xdr:rowOff>12802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3929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54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91072</xdr:rowOff>
    </xdr:from>
    <xdr:to>
      <xdr:col>98</xdr:col>
      <xdr:colOff>38100</xdr:colOff>
      <xdr:row>79</xdr:row>
      <xdr:rowOff>21222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4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12349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5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56,068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円となっており、類似団体と比較して一人当たりのコストは低い水準にある。今後も適正な給与水準の確保と総人件費の抑制を図るとともに、定員の適正化に努める。</a:t>
          </a:r>
        </a:p>
        <a:p>
          <a:r>
            <a:rPr kumimoji="1" lang="ja-JP" altLang="en-US" sz="1300">
              <a:latin typeface="ＭＳ Ｐゴシック" panose="020B0600070205080204" pitchFamily="50" charset="-128"/>
              <a:ea typeface="ＭＳ Ｐゴシック" panose="020B0600070205080204" pitchFamily="50" charset="-128"/>
            </a:rPr>
            <a:t>令和５年度の住民一人当たりの歳出額は</a:t>
          </a:r>
          <a:r>
            <a:rPr kumimoji="1" lang="en-US" altLang="ja-JP" sz="1300">
              <a:latin typeface="ＭＳ Ｐゴシック" panose="020B0600070205080204" pitchFamily="50" charset="-128"/>
              <a:ea typeface="ＭＳ Ｐゴシック" panose="020B0600070205080204" pitchFamily="50" charset="-128"/>
            </a:rPr>
            <a:t>391,250</a:t>
          </a:r>
          <a:r>
            <a:rPr kumimoji="1" lang="ja-JP" altLang="en-US" sz="1300">
              <a:latin typeface="ＭＳ Ｐゴシック" panose="020B0600070205080204" pitchFamily="50" charset="-128"/>
              <a:ea typeface="ＭＳ Ｐゴシック" panose="020B0600070205080204" pitchFamily="50" charset="-128"/>
            </a:rPr>
            <a:t>円であり、令和４年度と比較して</a:t>
          </a:r>
          <a:r>
            <a:rPr kumimoji="1" lang="en-US" altLang="ja-JP" sz="1300">
              <a:latin typeface="ＭＳ Ｐゴシック" panose="020B0600070205080204" pitchFamily="50" charset="-128"/>
              <a:ea typeface="ＭＳ Ｐゴシック" panose="020B0600070205080204" pitchFamily="50" charset="-128"/>
            </a:rPr>
            <a:t>18,896</a:t>
          </a:r>
          <a:r>
            <a:rPr kumimoji="1" lang="ja-JP" altLang="en-US" sz="1300">
              <a:latin typeface="ＭＳ Ｐゴシック" panose="020B0600070205080204" pitchFamily="50" charset="-128"/>
              <a:ea typeface="ＭＳ Ｐゴシック" panose="020B0600070205080204" pitchFamily="50" charset="-128"/>
            </a:rPr>
            <a:t>円増加し、類似団体と比較すると、本市の歳出は総じて少なく、中でも、維持補修費、普通建設事業費（うち新規整備）、扶助費、公債費、繰出金等の歳出が少ない傾向にある。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補助費等は、住民一人当たりの金額が前年度と比較して</a:t>
          </a:r>
          <a:r>
            <a:rPr kumimoji="1" lang="en-US" altLang="ja-JP" sz="1300">
              <a:latin typeface="ＭＳ Ｐゴシック" panose="020B0600070205080204" pitchFamily="50" charset="-128"/>
              <a:ea typeface="ＭＳ Ｐゴシック" panose="020B0600070205080204" pitchFamily="50" charset="-128"/>
            </a:rPr>
            <a:t>1,952</a:t>
          </a:r>
          <a:r>
            <a:rPr kumimoji="1" lang="ja-JP" altLang="en-US" sz="1300">
              <a:latin typeface="ＭＳ Ｐゴシック" panose="020B0600070205080204" pitchFamily="50" charset="-128"/>
              <a:ea typeface="ＭＳ Ｐゴシック" panose="020B0600070205080204" pitchFamily="50" charset="-128"/>
            </a:rPr>
            <a:t>円減少した。主な要因は、新型コロナウイルス関連の感染症予防対策事業費の減少である。</a:t>
          </a:r>
        </a:p>
        <a:p>
          <a:r>
            <a:rPr kumimoji="1" lang="ja-JP" altLang="en-US" sz="1300">
              <a:latin typeface="ＭＳ Ｐゴシック" panose="020B0600070205080204" pitchFamily="50" charset="-128"/>
              <a:ea typeface="ＭＳ Ｐゴシック" panose="020B0600070205080204" pitchFamily="50" charset="-128"/>
            </a:rPr>
            <a:t>普通建設事業費は、駅前大通二丁目地区第一種市街地再開発等事業費や美術博物館整備事業費の増加に伴い、住民一人当たりの金額が前年度と比較して</a:t>
          </a:r>
          <a:r>
            <a:rPr kumimoji="1" lang="en-US" altLang="ja-JP" sz="1300">
              <a:latin typeface="ＭＳ Ｐゴシック" panose="020B0600070205080204" pitchFamily="50" charset="-128"/>
              <a:ea typeface="ＭＳ Ｐゴシック" panose="020B0600070205080204" pitchFamily="50" charset="-128"/>
            </a:rPr>
            <a:t>10,335</a:t>
          </a:r>
          <a:r>
            <a:rPr kumimoji="1" lang="ja-JP" altLang="en-US" sz="1300">
              <a:latin typeface="ＭＳ Ｐゴシック" panose="020B0600070205080204" pitchFamily="50" charset="-128"/>
              <a:ea typeface="ＭＳ Ｐゴシック" panose="020B0600070205080204" pitchFamily="50" charset="-128"/>
            </a:rPr>
            <a:t>円増加した。類似団体と比較すると新規整備は低い傾向にあるが、更新整備で</a:t>
          </a:r>
          <a:r>
            <a:rPr kumimoji="1" lang="en-US" altLang="ja-JP" sz="1300">
              <a:latin typeface="ＭＳ Ｐゴシック" panose="020B0600070205080204" pitchFamily="50" charset="-128"/>
              <a:ea typeface="ＭＳ Ｐゴシック" panose="020B0600070205080204" pitchFamily="50" charset="-128"/>
            </a:rPr>
            <a:t>9,290</a:t>
          </a:r>
          <a:r>
            <a:rPr kumimoji="1" lang="ja-JP" altLang="en-US" sz="1300">
              <a:latin typeface="ＭＳ Ｐゴシック" panose="020B0600070205080204" pitchFamily="50" charset="-128"/>
              <a:ea typeface="ＭＳ Ｐゴシック" panose="020B0600070205080204" pitchFamily="50" charset="-128"/>
            </a:rPr>
            <a:t>円上回っており、今後も施設の老朽化対策に要する費用の増加が見込まれる。</a:t>
          </a:r>
        </a:p>
        <a:p>
          <a:r>
            <a:rPr kumimoji="1" lang="ja-JP" altLang="en-US" sz="1300">
              <a:latin typeface="ＭＳ Ｐゴシック" panose="020B0600070205080204" pitchFamily="50" charset="-128"/>
              <a:ea typeface="ＭＳ Ｐゴシック" panose="020B0600070205080204" pitchFamily="50" charset="-128"/>
            </a:rPr>
            <a:t>扶助費は、住民税非課税世帯支援給付金給付事業費の増により、住民一人当たりの金額が前年度と比較して</a:t>
          </a:r>
          <a:r>
            <a:rPr kumimoji="1" lang="en-US" altLang="ja-JP" sz="1300">
              <a:latin typeface="ＭＳ Ｐゴシック" panose="020B0600070205080204" pitchFamily="50" charset="-128"/>
              <a:ea typeface="ＭＳ Ｐゴシック" panose="020B0600070205080204" pitchFamily="50" charset="-128"/>
            </a:rPr>
            <a:t>5,288</a:t>
          </a:r>
          <a:r>
            <a:rPr kumimoji="1" lang="ja-JP" altLang="en-US" sz="1300">
              <a:latin typeface="ＭＳ Ｐゴシック" panose="020B0600070205080204" pitchFamily="50" charset="-128"/>
              <a:ea typeface="ＭＳ Ｐゴシック" panose="020B0600070205080204" pitchFamily="50" charset="-128"/>
            </a:rPr>
            <a:t>円増加した。積立金は、職員退職手当基金積立金や減債基金の増により、住民一人当たりの金額が前年度と比較して</a:t>
          </a:r>
          <a:r>
            <a:rPr kumimoji="1" lang="en-US" altLang="ja-JP" sz="1300">
              <a:latin typeface="ＭＳ Ｐゴシック" panose="020B0600070205080204" pitchFamily="50" charset="-128"/>
              <a:ea typeface="ＭＳ Ｐゴシック" panose="020B0600070205080204" pitchFamily="50" charset="-128"/>
            </a:rPr>
            <a:t>3,752</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368,686
347,880
262.00
147,602,140
144,248,485
2,851,811
75,788,824
98,449,049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26162</xdr:rowOff>
    </xdr:from>
    <xdr:to>
      <xdr:col>24</xdr:col>
      <xdr:colOff>63500</xdr:colOff>
      <xdr:row>36</xdr:row>
      <xdr:rowOff>55118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836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21590</xdr:rowOff>
    </xdr:from>
    <xdr:to>
      <xdr:col>19</xdr:col>
      <xdr:colOff>177800</xdr:colOff>
      <xdr:row>36</xdr:row>
      <xdr:rowOff>55118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93790"/>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21590</xdr:rowOff>
    </xdr:from>
    <xdr:to>
      <xdr:col>15</xdr:col>
      <xdr:colOff>50800</xdr:colOff>
      <xdr:row>36</xdr:row>
      <xdr:rowOff>76454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379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55880</xdr:rowOff>
    </xdr:from>
    <xdr:to>
      <xdr:col>10</xdr:col>
      <xdr:colOff>114300</xdr:colOff>
      <xdr:row>36</xdr:row>
      <xdr:rowOff>76454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808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146812</xdr:rowOff>
    </xdr:from>
    <xdr:to>
      <xdr:col>24</xdr:col>
      <xdr:colOff>114300</xdr:colOff>
      <xdr:row>36</xdr:row>
      <xdr:rowOff>76962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125239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4318</xdr:rowOff>
    </xdr:from>
    <xdr:to>
      <xdr:col>20</xdr:col>
      <xdr:colOff>38100</xdr:colOff>
      <xdr:row>36</xdr:row>
      <xdr:rowOff>105918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97045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142240</xdr:rowOff>
    </xdr:from>
    <xdr:to>
      <xdr:col>15</xdr:col>
      <xdr:colOff>101600</xdr:colOff>
      <xdr:row>36</xdr:row>
      <xdr:rowOff>72390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63517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25654</xdr:rowOff>
    </xdr:from>
    <xdr:to>
      <xdr:col>10</xdr:col>
      <xdr:colOff>165100</xdr:colOff>
      <xdr:row>36</xdr:row>
      <xdr:rowOff>127254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5080</xdr:rowOff>
    </xdr:from>
    <xdr:to>
      <xdr:col>6</xdr:col>
      <xdr:colOff>38100</xdr:colOff>
      <xdr:row>36</xdr:row>
      <xdr:rowOff>106680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97807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85217</xdr:rowOff>
    </xdr:from>
    <xdr:to>
      <xdr:col>24</xdr:col>
      <xdr:colOff>63500</xdr:colOff>
      <xdr:row>59</xdr:row>
      <xdr:rowOff>119596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200767"/>
          <a:ext cx="838200" cy="3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119596</xdr:rowOff>
    </xdr:from>
    <xdr:to>
      <xdr:col>19</xdr:col>
      <xdr:colOff>177800</xdr:colOff>
      <xdr:row>59</xdr:row>
      <xdr:rowOff>135586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235146"/>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36284</xdr:rowOff>
    </xdr:from>
    <xdr:to>
      <xdr:col>15</xdr:col>
      <xdr:colOff>50800</xdr:colOff>
      <xdr:row>59</xdr:row>
      <xdr:rowOff>135586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951684"/>
          <a:ext cx="889000" cy="129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36284</xdr:rowOff>
    </xdr:from>
    <xdr:to>
      <xdr:col>10</xdr:col>
      <xdr:colOff>114300</xdr:colOff>
      <xdr:row>59</xdr:row>
      <xdr:rowOff>117551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951684"/>
          <a:ext cx="889000" cy="128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34417</xdr:rowOff>
    </xdr:from>
    <xdr:to>
      <xdr:col>24</xdr:col>
      <xdr:colOff>114300</xdr:colOff>
      <xdr:row>59</xdr:row>
      <xdr:rowOff>136017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1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120794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68796</xdr:rowOff>
    </xdr:from>
    <xdr:to>
      <xdr:col>20</xdr:col>
      <xdr:colOff>38100</xdr:colOff>
      <xdr:row>59</xdr:row>
      <xdr:rowOff>170396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1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161523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2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84786</xdr:rowOff>
    </xdr:from>
    <xdr:to>
      <xdr:col>15</xdr:col>
      <xdr:colOff>101600</xdr:colOff>
      <xdr:row>60</xdr:row>
      <xdr:rowOff>14936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2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6063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9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156934</xdr:rowOff>
    </xdr:from>
    <xdr:to>
      <xdr:col>10</xdr:col>
      <xdr:colOff>165100</xdr:colOff>
      <xdr:row>52</xdr:row>
      <xdr:rowOff>87084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9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78211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99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66751</xdr:rowOff>
    </xdr:from>
    <xdr:to>
      <xdr:col>6</xdr:col>
      <xdr:colOff>38100</xdr:colOff>
      <xdr:row>59</xdr:row>
      <xdr:rowOff>168351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159478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7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21575</xdr:rowOff>
    </xdr:from>
    <xdr:to>
      <xdr:col>24</xdr:col>
      <xdr:colOff>62865</xdr:colOff>
      <xdr:row>77</xdr:row>
      <xdr:rowOff>20501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23075"/>
          <a:ext cx="1270" cy="119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24328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20501</xdr:rowOff>
    </xdr:from>
    <xdr:to>
      <xdr:col>24</xdr:col>
      <xdr:colOff>152400</xdr:colOff>
      <xdr:row>77</xdr:row>
      <xdr:rowOff>20501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2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139702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21575</xdr:rowOff>
    </xdr:from>
    <xdr:to>
      <xdr:col>24</xdr:col>
      <xdr:colOff>152400</xdr:colOff>
      <xdr:row>70</xdr:row>
      <xdr:rowOff>21575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2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69946</xdr:rowOff>
    </xdr:from>
    <xdr:to>
      <xdr:col>24</xdr:col>
      <xdr:colOff>63500</xdr:colOff>
      <xdr:row>76</xdr:row>
      <xdr:rowOff>160556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100146"/>
          <a:ext cx="838200" cy="9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83186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59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60309</xdr:rowOff>
    </xdr:from>
    <xdr:to>
      <xdr:col>24</xdr:col>
      <xdr:colOff>114300</xdr:colOff>
      <xdr:row>74</xdr:row>
      <xdr:rowOff>161909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4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85469</xdr:rowOff>
    </xdr:from>
    <xdr:to>
      <xdr:col>19</xdr:col>
      <xdr:colOff>177800</xdr:colOff>
      <xdr:row>76</xdr:row>
      <xdr:rowOff>160556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15669"/>
          <a:ext cx="889000" cy="7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137013</xdr:rowOff>
    </xdr:from>
    <xdr:to>
      <xdr:col>20</xdr:col>
      <xdr:colOff>38100</xdr:colOff>
      <xdr:row>75</xdr:row>
      <xdr:rowOff>67163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83690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5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85469</xdr:rowOff>
    </xdr:from>
    <xdr:to>
      <xdr:col>15</xdr:col>
      <xdr:colOff>50800</xdr:colOff>
      <xdr:row>77</xdr:row>
      <xdr:rowOff>108572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15669"/>
          <a:ext cx="889000" cy="19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85540</xdr:rowOff>
    </xdr:from>
    <xdr:to>
      <xdr:col>15</xdr:col>
      <xdr:colOff>101600</xdr:colOff>
      <xdr:row>75</xdr:row>
      <xdr:rowOff>15690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32217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108572</xdr:rowOff>
    </xdr:from>
    <xdr:to>
      <xdr:col>10</xdr:col>
      <xdr:colOff>114300</xdr:colOff>
      <xdr:row>77</xdr:row>
      <xdr:rowOff>160000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10222"/>
          <a:ext cx="889000" cy="5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109139</xdr:rowOff>
    </xdr:from>
    <xdr:to>
      <xdr:col>10</xdr:col>
      <xdr:colOff>165100</xdr:colOff>
      <xdr:row>76</xdr:row>
      <xdr:rowOff>39289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55816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156634</xdr:rowOff>
    </xdr:from>
    <xdr:to>
      <xdr:col>6</xdr:col>
      <xdr:colOff>38100</xdr:colOff>
      <xdr:row>76</xdr:row>
      <xdr:rowOff>86784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103311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19146</xdr:rowOff>
    </xdr:from>
    <xdr:to>
      <xdr:col>24</xdr:col>
      <xdr:colOff>114300</xdr:colOff>
      <xdr:row>76</xdr:row>
      <xdr:rowOff>120746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105524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6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109756</xdr:rowOff>
    </xdr:from>
    <xdr:to>
      <xdr:col>20</xdr:col>
      <xdr:colOff>38100</xdr:colOff>
      <xdr:row>77</xdr:row>
      <xdr:rowOff>39906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31033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3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34669</xdr:rowOff>
    </xdr:from>
    <xdr:to>
      <xdr:col>15</xdr:col>
      <xdr:colOff>101600</xdr:colOff>
      <xdr:row>76</xdr:row>
      <xdr:rowOff>136269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127396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5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57772</xdr:rowOff>
    </xdr:from>
    <xdr:to>
      <xdr:col>10</xdr:col>
      <xdr:colOff>165100</xdr:colOff>
      <xdr:row>77</xdr:row>
      <xdr:rowOff>159372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150499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5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109200</xdr:rowOff>
    </xdr:from>
    <xdr:to>
      <xdr:col>6</xdr:col>
      <xdr:colOff>38100</xdr:colOff>
      <xdr:row>78</xdr:row>
      <xdr:rowOff>39350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30477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0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126936</xdr:rowOff>
    </xdr:from>
    <xdr:to>
      <xdr:col>24</xdr:col>
      <xdr:colOff>63500</xdr:colOff>
      <xdr:row>96</xdr:row>
      <xdr:rowOff>69138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414686"/>
          <a:ext cx="8382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126936</xdr:rowOff>
    </xdr:from>
    <xdr:to>
      <xdr:col>19</xdr:col>
      <xdr:colOff>177800</xdr:colOff>
      <xdr:row>96</xdr:row>
      <xdr:rowOff>44602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14686"/>
          <a:ext cx="889000" cy="8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44602</xdr:rowOff>
    </xdr:from>
    <xdr:to>
      <xdr:col>15</xdr:col>
      <xdr:colOff>50800</xdr:colOff>
      <xdr:row>96</xdr:row>
      <xdr:rowOff>124803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03802"/>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124803</xdr:rowOff>
    </xdr:from>
    <xdr:to>
      <xdr:col>10</xdr:col>
      <xdr:colOff>114300</xdr:colOff>
      <xdr:row>97</xdr:row>
      <xdr:rowOff>68435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84003"/>
          <a:ext cx="889000" cy="1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18338</xdr:rowOff>
    </xdr:from>
    <xdr:to>
      <xdr:col>24</xdr:col>
      <xdr:colOff>114300</xdr:colOff>
      <xdr:row>96</xdr:row>
      <xdr:rowOff>119938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41215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2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76136</xdr:rowOff>
    </xdr:from>
    <xdr:to>
      <xdr:col>20</xdr:col>
      <xdr:colOff>38100</xdr:colOff>
      <xdr:row>96</xdr:row>
      <xdr:rowOff>6286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22813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13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165252</xdr:rowOff>
    </xdr:from>
    <xdr:to>
      <xdr:col>15</xdr:col>
      <xdr:colOff>101600</xdr:colOff>
      <xdr:row>96</xdr:row>
      <xdr:rowOff>95402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111929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74003</xdr:rowOff>
    </xdr:from>
    <xdr:to>
      <xdr:col>10</xdr:col>
      <xdr:colOff>165100</xdr:colOff>
      <xdr:row>97</xdr:row>
      <xdr:rowOff>4153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20680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17635</xdr:rowOff>
    </xdr:from>
    <xdr:to>
      <xdr:col>6</xdr:col>
      <xdr:colOff>38100</xdr:colOff>
      <xdr:row>97</xdr:row>
      <xdr:rowOff>119235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135762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69215</xdr:rowOff>
    </xdr:from>
    <xdr:to>
      <xdr:col>55</xdr:col>
      <xdr:colOff>0</xdr:colOff>
      <xdr:row>37</xdr:row>
      <xdr:rowOff>91313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12865"/>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69215</xdr:rowOff>
    </xdr:from>
    <xdr:to>
      <xdr:col>50</xdr:col>
      <xdr:colOff>114300</xdr:colOff>
      <xdr:row>37</xdr:row>
      <xdr:rowOff>145796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12865"/>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90551</xdr:rowOff>
    </xdr:from>
    <xdr:to>
      <xdr:col>45</xdr:col>
      <xdr:colOff>177800</xdr:colOff>
      <xdr:row>37</xdr:row>
      <xdr:rowOff>145796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34201"/>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90551</xdr:rowOff>
    </xdr:from>
    <xdr:to>
      <xdr:col>41</xdr:col>
      <xdr:colOff>50800</xdr:colOff>
      <xdr:row>37</xdr:row>
      <xdr:rowOff>165989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3420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40513</xdr:rowOff>
    </xdr:from>
    <xdr:to>
      <xdr:col>55</xdr:col>
      <xdr:colOff>50800</xdr:colOff>
      <xdr:row>37</xdr:row>
      <xdr:rowOff>142113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63390</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35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18415</xdr:rowOff>
    </xdr:from>
    <xdr:to>
      <xdr:col>50</xdr:col>
      <xdr:colOff>165100</xdr:colOff>
      <xdr:row>37</xdr:row>
      <xdr:rowOff>120015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136542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13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94996</xdr:rowOff>
    </xdr:from>
    <xdr:to>
      <xdr:col>46</xdr:col>
      <xdr:colOff>38100</xdr:colOff>
      <xdr:row>38</xdr:row>
      <xdr:rowOff>25146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3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39751</xdr:rowOff>
    </xdr:from>
    <xdr:to>
      <xdr:col>41</xdr:col>
      <xdr:colOff>101600</xdr:colOff>
      <xdr:row>37</xdr:row>
      <xdr:rowOff>141351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157878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15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115189</xdr:rowOff>
    </xdr:from>
    <xdr:to>
      <xdr:col>36</xdr:col>
      <xdr:colOff>165100</xdr:colOff>
      <xdr:row>38</xdr:row>
      <xdr:rowOff>45339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36466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5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88494</xdr:rowOff>
    </xdr:from>
    <xdr:to>
      <xdr:col>55</xdr:col>
      <xdr:colOff>0</xdr:colOff>
      <xdr:row>56</xdr:row>
      <xdr:rowOff>133299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89694"/>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133299</xdr:rowOff>
    </xdr:from>
    <xdr:to>
      <xdr:col>50</xdr:col>
      <xdr:colOff>114300</xdr:colOff>
      <xdr:row>56</xdr:row>
      <xdr:rowOff>139243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73449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139243</xdr:rowOff>
    </xdr:from>
    <xdr:to>
      <xdr:col>45</xdr:col>
      <xdr:colOff>177800</xdr:colOff>
      <xdr:row>57</xdr:row>
      <xdr:rowOff>4216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740443"/>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57862</xdr:rowOff>
    </xdr:from>
    <xdr:to>
      <xdr:col>41</xdr:col>
      <xdr:colOff>50800</xdr:colOff>
      <xdr:row>57</xdr:row>
      <xdr:rowOff>4216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59062"/>
          <a:ext cx="889000" cy="11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37694</xdr:rowOff>
    </xdr:from>
    <xdr:to>
      <xdr:col>55</xdr:col>
      <xdr:colOff>50800</xdr:colOff>
      <xdr:row>56</xdr:row>
      <xdr:rowOff>139294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60571</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9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82499</xdr:rowOff>
    </xdr:from>
    <xdr:to>
      <xdr:col>50</xdr:col>
      <xdr:colOff>165100</xdr:colOff>
      <xdr:row>57</xdr:row>
      <xdr:rowOff>12649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29176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45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88443</xdr:rowOff>
    </xdr:from>
    <xdr:to>
      <xdr:col>46</xdr:col>
      <xdr:colOff>38100</xdr:colOff>
      <xdr:row>57</xdr:row>
      <xdr:rowOff>18593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35120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4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124866</xdr:rowOff>
    </xdr:from>
    <xdr:to>
      <xdr:col>41</xdr:col>
      <xdr:colOff>101600</xdr:colOff>
      <xdr:row>57</xdr:row>
      <xdr:rowOff>55016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46143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81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7062</xdr:rowOff>
    </xdr:from>
    <xdr:to>
      <xdr:col>36</xdr:col>
      <xdr:colOff>165100</xdr:colOff>
      <xdr:row>56</xdr:row>
      <xdr:rowOff>108662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125189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38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95825</xdr:rowOff>
    </xdr:from>
    <xdr:to>
      <xdr:col>55</xdr:col>
      <xdr:colOff>0</xdr:colOff>
      <xdr:row>78</xdr:row>
      <xdr:rowOff>108480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68925"/>
          <a:ext cx="8382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84869</xdr:rowOff>
    </xdr:from>
    <xdr:to>
      <xdr:col>50</xdr:col>
      <xdr:colOff>114300</xdr:colOff>
      <xdr:row>78</xdr:row>
      <xdr:rowOff>108480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57969"/>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97310</xdr:rowOff>
    </xdr:from>
    <xdr:to>
      <xdr:col>45</xdr:col>
      <xdr:colOff>177800</xdr:colOff>
      <xdr:row>78</xdr:row>
      <xdr:rowOff>84869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298960"/>
          <a:ext cx="889000" cy="15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97310</xdr:rowOff>
    </xdr:from>
    <xdr:to>
      <xdr:col>41</xdr:col>
      <xdr:colOff>50800</xdr:colOff>
      <xdr:row>78</xdr:row>
      <xdr:rowOff>82713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98960"/>
          <a:ext cx="889000" cy="1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45025</xdr:rowOff>
    </xdr:from>
    <xdr:to>
      <xdr:col>55</xdr:col>
      <xdr:colOff>50800</xdr:colOff>
      <xdr:row>78</xdr:row>
      <xdr:rowOff>146625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23452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57680</xdr:rowOff>
    </xdr:from>
    <xdr:to>
      <xdr:col>50</xdr:col>
      <xdr:colOff>165100</xdr:colOff>
      <xdr:row>78</xdr:row>
      <xdr:rowOff>159280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150407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34069</xdr:rowOff>
    </xdr:from>
    <xdr:to>
      <xdr:col>46</xdr:col>
      <xdr:colOff>38100</xdr:colOff>
      <xdr:row>78</xdr:row>
      <xdr:rowOff>135669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126796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46510</xdr:rowOff>
    </xdr:from>
    <xdr:to>
      <xdr:col>41</xdr:col>
      <xdr:colOff>101600</xdr:colOff>
      <xdr:row>77</xdr:row>
      <xdr:rowOff>148110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164637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31913</xdr:rowOff>
    </xdr:from>
    <xdr:to>
      <xdr:col>36</xdr:col>
      <xdr:colOff>165100</xdr:colOff>
      <xdr:row>78</xdr:row>
      <xdr:rowOff>133513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150040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8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104267</xdr:rowOff>
    </xdr:from>
    <xdr:to>
      <xdr:col>55</xdr:col>
      <xdr:colOff>0</xdr:colOff>
      <xdr:row>96</xdr:row>
      <xdr:rowOff>121938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63467"/>
          <a:ext cx="8382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87431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03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121938</xdr:rowOff>
    </xdr:from>
    <xdr:to>
      <xdr:col>50</xdr:col>
      <xdr:colOff>114300</xdr:colOff>
      <xdr:row>96</xdr:row>
      <xdr:rowOff>129801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81138"/>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123126</xdr:rowOff>
    </xdr:from>
    <xdr:to>
      <xdr:col>45</xdr:col>
      <xdr:colOff>177800</xdr:colOff>
      <xdr:row>96</xdr:row>
      <xdr:rowOff>129801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10876"/>
          <a:ext cx="889000" cy="17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123126</xdr:rowOff>
    </xdr:from>
    <xdr:to>
      <xdr:col>41</xdr:col>
      <xdr:colOff>50800</xdr:colOff>
      <xdr:row>96</xdr:row>
      <xdr:rowOff>128110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10876"/>
          <a:ext cx="889000" cy="17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53467</xdr:rowOff>
    </xdr:from>
    <xdr:to>
      <xdr:col>55</xdr:col>
      <xdr:colOff>50800</xdr:colOff>
      <xdr:row>96</xdr:row>
      <xdr:rowOff>155067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31894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71138</xdr:rowOff>
    </xdr:from>
    <xdr:to>
      <xdr:col>50</xdr:col>
      <xdr:colOff>165100</xdr:colOff>
      <xdr:row>97</xdr:row>
      <xdr:rowOff>1288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163865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79001</xdr:rowOff>
    </xdr:from>
    <xdr:to>
      <xdr:col>46</xdr:col>
      <xdr:colOff>38100</xdr:colOff>
      <xdr:row>97</xdr:row>
      <xdr:rowOff>9151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72326</xdr:rowOff>
    </xdr:from>
    <xdr:to>
      <xdr:col>41</xdr:col>
      <xdr:colOff>101600</xdr:colOff>
      <xdr:row>96</xdr:row>
      <xdr:rowOff>2476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165053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77310</xdr:rowOff>
    </xdr:from>
    <xdr:to>
      <xdr:col>36</xdr:col>
      <xdr:colOff>165100</xdr:colOff>
      <xdr:row>97</xdr:row>
      <xdr:rowOff>7460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170037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2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103450</xdr:rowOff>
    </xdr:from>
    <xdr:to>
      <xdr:col>85</xdr:col>
      <xdr:colOff>127000</xdr:colOff>
      <xdr:row>38</xdr:row>
      <xdr:rowOff>117820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18550"/>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63500</xdr:rowOff>
    </xdr:from>
    <xdr:to>
      <xdr:col>81</xdr:col>
      <xdr:colOff>50800</xdr:colOff>
      <xdr:row>38</xdr:row>
      <xdr:rowOff>117820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578600"/>
          <a:ext cx="889000" cy="5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63500</xdr:rowOff>
    </xdr:from>
    <xdr:to>
      <xdr:col>76</xdr:col>
      <xdr:colOff>114300</xdr:colOff>
      <xdr:row>38</xdr:row>
      <xdr:rowOff>68072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78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3628</xdr:rowOff>
    </xdr:from>
    <xdr:to>
      <xdr:col>71</xdr:col>
      <xdr:colOff>177800</xdr:colOff>
      <xdr:row>38</xdr:row>
      <xdr:rowOff>68072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518728"/>
          <a:ext cx="889000" cy="6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52650</xdr:rowOff>
    </xdr:from>
    <xdr:to>
      <xdr:col>85</xdr:col>
      <xdr:colOff>177800</xdr:colOff>
      <xdr:row>38</xdr:row>
      <xdr:rowOff>154250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31077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67020</xdr:rowOff>
    </xdr:from>
    <xdr:to>
      <xdr:col>81</xdr:col>
      <xdr:colOff>101600</xdr:colOff>
      <xdr:row>38</xdr:row>
      <xdr:rowOff>168620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159747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12700</xdr:rowOff>
    </xdr:from>
    <xdr:to>
      <xdr:col>76</xdr:col>
      <xdr:colOff>165100</xdr:colOff>
      <xdr:row>38</xdr:row>
      <xdr:rowOff>114300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105427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17272</xdr:rowOff>
    </xdr:from>
    <xdr:to>
      <xdr:col>72</xdr:col>
      <xdr:colOff>38100</xdr:colOff>
      <xdr:row>38</xdr:row>
      <xdr:rowOff>118872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109999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124278</xdr:rowOff>
    </xdr:from>
    <xdr:to>
      <xdr:col>67</xdr:col>
      <xdr:colOff>101600</xdr:colOff>
      <xdr:row>38</xdr:row>
      <xdr:rowOff>54428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6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45555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84013</xdr:rowOff>
    </xdr:from>
    <xdr:to>
      <xdr:col>85</xdr:col>
      <xdr:colOff>127000</xdr:colOff>
      <xdr:row>54</xdr:row>
      <xdr:rowOff>45105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170863"/>
          <a:ext cx="838200" cy="1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13376</xdr:rowOff>
    </xdr:from>
    <xdr:to>
      <xdr:col>81</xdr:col>
      <xdr:colOff>50800</xdr:colOff>
      <xdr:row>54</xdr:row>
      <xdr:rowOff>45105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100226"/>
          <a:ext cx="889000" cy="20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13376</xdr:rowOff>
    </xdr:from>
    <xdr:to>
      <xdr:col>76</xdr:col>
      <xdr:colOff>114300</xdr:colOff>
      <xdr:row>54</xdr:row>
      <xdr:rowOff>29514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100226"/>
          <a:ext cx="889000" cy="18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137002</xdr:rowOff>
    </xdr:from>
    <xdr:to>
      <xdr:col>71</xdr:col>
      <xdr:colOff>177800</xdr:colOff>
      <xdr:row>54</xdr:row>
      <xdr:rowOff>29514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223852"/>
          <a:ext cx="8890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33213</xdr:rowOff>
    </xdr:from>
    <xdr:to>
      <xdr:col>85</xdr:col>
      <xdr:colOff>177800</xdr:colOff>
      <xdr:row>53</xdr:row>
      <xdr:rowOff>134813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12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56090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97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165755</xdr:rowOff>
    </xdr:from>
    <xdr:to>
      <xdr:col>81</xdr:col>
      <xdr:colOff>101600</xdr:colOff>
      <xdr:row>54</xdr:row>
      <xdr:rowOff>95905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112432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0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134026</xdr:rowOff>
    </xdr:from>
    <xdr:to>
      <xdr:col>76</xdr:col>
      <xdr:colOff>165100</xdr:colOff>
      <xdr:row>53</xdr:row>
      <xdr:rowOff>64176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04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80703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82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150164</xdr:rowOff>
    </xdr:from>
    <xdr:to>
      <xdr:col>72</xdr:col>
      <xdr:colOff>38100</xdr:colOff>
      <xdr:row>54</xdr:row>
      <xdr:rowOff>80314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96841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1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86202</xdr:rowOff>
    </xdr:from>
    <xdr:to>
      <xdr:col>67</xdr:col>
      <xdr:colOff>101600</xdr:colOff>
      <xdr:row>54</xdr:row>
      <xdr:rowOff>16352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1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32879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89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120878</xdr:rowOff>
    </xdr:from>
    <xdr:to>
      <xdr:col>85</xdr:col>
      <xdr:colOff>127000</xdr:colOff>
      <xdr:row>79</xdr:row>
      <xdr:rowOff>39802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493978"/>
          <a:ext cx="8382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39802</xdr:rowOff>
    </xdr:from>
    <xdr:to>
      <xdr:col>81</xdr:col>
      <xdr:colOff>50800</xdr:colOff>
      <xdr:row>79</xdr:row>
      <xdr:rowOff>43078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8435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41097</xdr:rowOff>
    </xdr:from>
    <xdr:to>
      <xdr:col>76</xdr:col>
      <xdr:colOff>114300</xdr:colOff>
      <xdr:row>79</xdr:row>
      <xdr:rowOff>43078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58564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41097</xdr:rowOff>
    </xdr:from>
    <xdr:to>
      <xdr:col>71</xdr:col>
      <xdr:colOff>177800</xdr:colOff>
      <xdr:row>79</xdr:row>
      <xdr:rowOff>41859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8564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70078</xdr:rowOff>
    </xdr:from>
    <xdr:to>
      <xdr:col>85</xdr:col>
      <xdr:colOff>177800</xdr:colOff>
      <xdr:row>79</xdr:row>
      <xdr:rowOff>228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29455</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2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160452</xdr:rowOff>
    </xdr:from>
    <xdr:to>
      <xdr:col>81</xdr:col>
      <xdr:colOff>101600</xdr:colOff>
      <xdr:row>79</xdr:row>
      <xdr:rowOff>90602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81729</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24333" y="13626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163728</xdr:rowOff>
    </xdr:from>
    <xdr:to>
      <xdr:col>76</xdr:col>
      <xdr:colOff>165100</xdr:colOff>
      <xdr:row>79</xdr:row>
      <xdr:rowOff>93878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85005</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35333" y="1362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161747</xdr:rowOff>
    </xdr:from>
    <xdr:to>
      <xdr:col>72</xdr:col>
      <xdr:colOff>38100</xdr:colOff>
      <xdr:row>79</xdr:row>
      <xdr:rowOff>91897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83024</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46333" y="13627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162509</xdr:rowOff>
    </xdr:from>
    <xdr:to>
      <xdr:col>67</xdr:col>
      <xdr:colOff>101600</xdr:colOff>
      <xdr:row>79</xdr:row>
      <xdr:rowOff>92659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83786</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57333" y="13628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168247</xdr:rowOff>
    </xdr:from>
    <xdr:to>
      <xdr:col>85</xdr:col>
      <xdr:colOff>127000</xdr:colOff>
      <xdr:row>97</xdr:row>
      <xdr:rowOff>26257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27447"/>
          <a:ext cx="8382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11622</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2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26257</xdr:rowOff>
    </xdr:from>
    <xdr:to>
      <xdr:col>81</xdr:col>
      <xdr:colOff>50800</xdr:colOff>
      <xdr:row>97</xdr:row>
      <xdr:rowOff>79750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5690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103928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79750</xdr:rowOff>
    </xdr:from>
    <xdr:to>
      <xdr:col>76</xdr:col>
      <xdr:colOff>114300</xdr:colOff>
      <xdr:row>97</xdr:row>
      <xdr:rowOff>95665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10400"/>
          <a:ext cx="889000" cy="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108300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5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75434</xdr:rowOff>
    </xdr:from>
    <xdr:to>
      <xdr:col>71</xdr:col>
      <xdr:colOff>177800</xdr:colOff>
      <xdr:row>97</xdr:row>
      <xdr:rowOff>95665</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06084"/>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117447</xdr:rowOff>
    </xdr:from>
    <xdr:to>
      <xdr:col>85</xdr:col>
      <xdr:colOff>177800</xdr:colOff>
      <xdr:row>97</xdr:row>
      <xdr:rowOff>47597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95874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5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146907</xdr:rowOff>
    </xdr:from>
    <xdr:to>
      <xdr:col>81</xdr:col>
      <xdr:colOff>101600</xdr:colOff>
      <xdr:row>97</xdr:row>
      <xdr:rowOff>77057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68184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9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28950</xdr:rowOff>
    </xdr:from>
    <xdr:to>
      <xdr:col>76</xdr:col>
      <xdr:colOff>165100</xdr:colOff>
      <xdr:row>97</xdr:row>
      <xdr:rowOff>130550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121677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44865</xdr:rowOff>
    </xdr:from>
    <xdr:to>
      <xdr:col>72</xdr:col>
      <xdr:colOff>38100</xdr:colOff>
      <xdr:row>97</xdr:row>
      <xdr:rowOff>146465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137592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24634</xdr:rowOff>
    </xdr:from>
    <xdr:to>
      <xdr:col>67</xdr:col>
      <xdr:colOff>101600</xdr:colOff>
      <xdr:row>97</xdr:row>
      <xdr:rowOff>126234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117361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住民一人当たりのコストのうち最も大きいものは民生費であり、類似団体内平均値を下回っているものの、令和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11,891</a:t>
          </a:r>
          <a:r>
            <a:rPr kumimoji="1" lang="ja-JP" altLang="en-US" sz="1300">
              <a:latin typeface="ＭＳ Ｐゴシック" panose="020B0600070205080204" pitchFamily="50" charset="-128"/>
              <a:ea typeface="ＭＳ Ｐゴシック" panose="020B0600070205080204" pitchFamily="50" charset="-128"/>
            </a:rPr>
            <a:t>円増加し、過去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で最も高い数値となった。前年度と比べ、住民税非課税世帯等に対する臨時特別給付金給付事業費等が減少した一方で、住民税非課税世帯支援給付金給付事業費の皆増等により、全体として増加した。類似団体と比較して低い水準（</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位）になっている要因としては、本市が保育所等</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園のうち</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園を社会福祉法人等に運営委託していることが大きな要因である。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住民一人当たりのコストが類似団体内平均値を大きく上回っているものは教育費や衛生費である。教育費は、前年度対比</a:t>
          </a:r>
          <a:r>
            <a:rPr kumimoji="1" lang="en-US" altLang="ja-JP" sz="1300">
              <a:latin typeface="ＭＳ Ｐゴシック" panose="020B0600070205080204" pitchFamily="50" charset="-128"/>
              <a:ea typeface="ＭＳ Ｐゴシック" panose="020B0600070205080204" pitchFamily="50" charset="-128"/>
            </a:rPr>
            <a:t>5,798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59,936</a:t>
          </a:r>
          <a:r>
            <a:rPr kumimoji="1" lang="ja-JP" altLang="en-US" sz="1300">
              <a:latin typeface="ＭＳ Ｐゴシック" panose="020B0600070205080204" pitchFamily="50" charset="-128"/>
              <a:ea typeface="ＭＳ Ｐゴシック" panose="020B0600070205080204" pitchFamily="50" charset="-128"/>
            </a:rPr>
            <a:t>円となり、類似団体内平均値と比較し</a:t>
          </a:r>
          <a:r>
            <a:rPr kumimoji="1" lang="en-US" altLang="ja-JP" sz="1300">
              <a:latin typeface="ＭＳ Ｐゴシック" panose="020B0600070205080204" pitchFamily="50" charset="-128"/>
              <a:ea typeface="ＭＳ Ｐゴシック" panose="020B0600070205080204" pitchFamily="50" charset="-128"/>
            </a:rPr>
            <a:t>10,479</a:t>
          </a:r>
          <a:r>
            <a:rPr kumimoji="1" lang="ja-JP" altLang="en-US" sz="1300">
              <a:latin typeface="ＭＳ Ｐゴシック" panose="020B0600070205080204" pitchFamily="50" charset="-128"/>
              <a:ea typeface="ＭＳ Ｐゴシック" panose="020B0600070205080204" pitchFamily="50" charset="-128"/>
            </a:rPr>
            <a:t>円上回っている。類似団体内平均値を上回る理由は、美術博物館の改修工事や積極的な小中学校の校舎等長寿命化改良工事を行ったためである。衛生費は、類似団体内平均値を</a:t>
          </a:r>
          <a:r>
            <a:rPr kumimoji="1" lang="en-US" altLang="ja-JP" sz="1300">
              <a:latin typeface="ＭＳ Ｐゴシック" panose="020B0600070205080204" pitchFamily="50" charset="-128"/>
              <a:ea typeface="ＭＳ Ｐゴシック" panose="020B0600070205080204" pitchFamily="50" charset="-128"/>
            </a:rPr>
            <a:t>3,864</a:t>
          </a:r>
          <a:r>
            <a:rPr kumimoji="1" lang="ja-JP" altLang="en-US" sz="1300">
              <a:latin typeface="ＭＳ Ｐゴシック" panose="020B0600070205080204" pitchFamily="50" charset="-128"/>
              <a:ea typeface="ＭＳ Ｐゴシック" panose="020B0600070205080204" pitchFamily="50" charset="-128"/>
            </a:rPr>
            <a:t>円上回り、</a:t>
          </a:r>
          <a:r>
            <a:rPr kumimoji="1" lang="en-US" altLang="ja-JP" sz="1300">
              <a:latin typeface="ＭＳ Ｐゴシック" panose="020B0600070205080204" pitchFamily="50" charset="-128"/>
              <a:ea typeface="ＭＳ Ｐゴシック" panose="020B0600070205080204" pitchFamily="50" charset="-128"/>
            </a:rPr>
            <a:t>45,704</a:t>
          </a:r>
          <a:r>
            <a:rPr kumimoji="1" lang="ja-JP" altLang="en-US" sz="1300">
              <a:latin typeface="ＭＳ Ｐゴシック" panose="020B0600070205080204" pitchFamily="50" charset="-128"/>
              <a:ea typeface="ＭＳ Ｐゴシック" panose="020B0600070205080204" pitchFamily="50" charset="-128"/>
            </a:rPr>
            <a:t>円となった。類似団体内平均値を上回る理由は、施設整備に伴うごみ処理施設整備等事業などによるものである。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市税や普通交付税などが当初予算に対し増加したものの、６月の台風２号に伴う災害復旧や物価高騰対策、国補正予算などの緊急的な財政需要に対応したことにより、令和４年度末現在高から</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8,039</a:t>
          </a:r>
          <a:r>
            <a:rPr kumimoji="1" lang="ja-JP" altLang="en-US" sz="1200">
              <a:latin typeface="ＭＳ ゴシック" pitchFamily="49" charset="-128"/>
              <a:ea typeface="ＭＳ ゴシック" pitchFamily="49" charset="-128"/>
            </a:rPr>
            <a:t>万円減少し、令和５年度末現在高は</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6,897</a:t>
          </a:r>
          <a:r>
            <a:rPr kumimoji="1" lang="ja-JP" altLang="en-US" sz="1200">
              <a:latin typeface="ＭＳ ゴシック" pitchFamily="49" charset="-128"/>
              <a:ea typeface="ＭＳ ゴシック" pitchFamily="49" charset="-128"/>
            </a:rPr>
            <a:t>万円となった。</a:t>
          </a:r>
        </a:p>
        <a:p>
          <a:r>
            <a:rPr kumimoji="1" lang="ja-JP" altLang="en-US" sz="1200">
              <a:latin typeface="ＭＳ ゴシック" pitchFamily="49" charset="-128"/>
              <a:ea typeface="ＭＳ ゴシック" pitchFamily="49" charset="-128"/>
            </a:rPr>
            <a:t>また、実質収支については、翌年度に繰り越すべき財源が</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7,921</a:t>
          </a:r>
          <a:r>
            <a:rPr kumimoji="1" lang="ja-JP" altLang="en-US" sz="1200">
              <a:latin typeface="ＭＳ ゴシック" pitchFamily="49" charset="-128"/>
              <a:ea typeface="ＭＳ ゴシック" pitchFamily="49" charset="-128"/>
            </a:rPr>
            <a:t>万円減少したものの、歳入歳出の差引である形式収支が</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8,288</a:t>
          </a:r>
          <a:r>
            <a:rPr kumimoji="1" lang="ja-JP" altLang="en-US" sz="1200">
              <a:latin typeface="ＭＳ ゴシック" pitchFamily="49" charset="-128"/>
              <a:ea typeface="ＭＳ ゴシック" pitchFamily="49" charset="-128"/>
            </a:rPr>
            <a:t>万円減少したことから、令和４年度と比較し、</a:t>
          </a:r>
          <a:r>
            <a:rPr kumimoji="1" lang="en-US" altLang="ja-JP" sz="1200">
              <a:latin typeface="ＭＳ ゴシック" pitchFamily="49" charset="-128"/>
              <a:ea typeface="ＭＳ ゴシック" pitchFamily="49" charset="-128"/>
            </a:rPr>
            <a:t>1.82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3.76%</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令和</a:t>
          </a:r>
          <a:r>
            <a:rPr kumimoji="1" lang="en-US" altLang="ja-JP" sz="1400" baseline="0">
              <a:latin typeface="ＭＳ ゴシック" pitchFamily="49" charset="-128"/>
              <a:ea typeface="ＭＳ ゴシック" pitchFamily="49" charset="-128"/>
            </a:rPr>
            <a:t>5</a:t>
          </a:r>
          <a:r>
            <a:rPr kumimoji="1" lang="ja-JP" altLang="en-US" sz="1400" baseline="0">
              <a:latin typeface="ＭＳ ゴシック" pitchFamily="49" charset="-128"/>
              <a:ea typeface="ＭＳ ゴシック" pitchFamily="49" charset="-128"/>
            </a:rPr>
            <a:t>年度の連結実質赤字比率について、一般会計では、投資的経費の増加に伴う市債の増加等により歳入歳出がともに増加する中、翌年度に繰り越すべき財源が減少したものの、歳入歳出差引額がそれを上回って減少したことで、前年度から</a:t>
          </a:r>
          <a:r>
            <a:rPr kumimoji="1" lang="en-US" altLang="ja-JP" sz="1400" baseline="0">
              <a:latin typeface="ＭＳ ゴシック" pitchFamily="49" charset="-128"/>
              <a:ea typeface="ＭＳ ゴシック" pitchFamily="49" charset="-128"/>
            </a:rPr>
            <a:t>1.80</a:t>
          </a:r>
          <a:r>
            <a:rPr kumimoji="1" lang="ja-JP" altLang="en-US" sz="1400" baseline="0">
              <a:latin typeface="ＭＳ ゴシック" pitchFamily="49" charset="-128"/>
              <a:ea typeface="ＭＳ ゴシック" pitchFamily="49" charset="-128"/>
            </a:rPr>
            <a:t>ポイント減少した。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また、病院事業会計では現金預金の増加により前年度から</a:t>
          </a:r>
          <a:r>
            <a:rPr kumimoji="1" lang="en-US" altLang="ja-JP" sz="1400" baseline="0">
              <a:latin typeface="ＭＳ ゴシック" pitchFamily="49" charset="-128"/>
              <a:ea typeface="ＭＳ ゴシック" pitchFamily="49" charset="-128"/>
            </a:rPr>
            <a:t>0.70</a:t>
          </a:r>
          <a:r>
            <a:rPr kumimoji="1" lang="ja-JP" altLang="en-US" sz="1400" baseline="0">
              <a:latin typeface="ＭＳ ゴシック" pitchFamily="49" charset="-128"/>
              <a:ea typeface="ＭＳ ゴシック" pitchFamily="49" charset="-128"/>
            </a:rPr>
            <a:t>ポイント増加した一方で、国民健康保険事業特別会計での保険税の減少、水道事業会計での現金預金の減少等によって、黒字額が減少し、全体では前年度から</a:t>
          </a:r>
          <a:r>
            <a:rPr kumimoji="1" lang="en-US" altLang="ja-JP" sz="1400" baseline="0">
              <a:latin typeface="ＭＳ ゴシック" pitchFamily="49" charset="-128"/>
              <a:ea typeface="ＭＳ ゴシック" pitchFamily="49" charset="-128"/>
            </a:rPr>
            <a:t>3.4</a:t>
          </a:r>
          <a:r>
            <a:rPr kumimoji="1" lang="ja-JP" altLang="en-US" sz="1400" baseline="0">
              <a:latin typeface="ＭＳ ゴシック" pitchFamily="49" charset="-128"/>
              <a:ea typeface="ＭＳ ゴシック" pitchFamily="49" charset="-128"/>
            </a:rPr>
            <a:t>ポイント減少した。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臨時財政対策債償還費、公害防止事業債償還費等の基準財政需要額算入額の減少により、災害復旧費等に係る基準財政需要額が減少した一方で、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令和元年度に借り入れた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学校教育施設等整備事業、小学校校舎改良事業等の償還開始により、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が増加したことで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、単年度実質公債費比率は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か年平均実質公債費比率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年度の単年度実質公債費比率が令和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年度の値を上回</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年度の将来負担比率は</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27.1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％で、前年度の</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27.8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％から</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将来負担額は、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退職手当負担見込額が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6,523</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万円増加した一方で、学校教育施設等整備事業債、一般単独事業債等の償還額の増加</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地方債の現在高が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9,526</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万円減少したこと</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に加え、芸術文化交流施設整備・維持管理等事業、北部学校給食共同調理整備・運営事業等の債務負担行為に基づく支出予定額が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4,217</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万円減少した</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ため、全体として</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9,579</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充当可能財源等は、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年度に新設した職員退職手当基金等により充当可能基金が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9,967</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万円増加した一方で、</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基準財政需要額</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算入</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見込額が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6,789</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万</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円減少したため、全体として</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5,520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aseline="0">
              <a:effectLst/>
              <a:latin typeface="ＭＳ ゴシック" panose="020B0609070205080204" pitchFamily="49" charset="-128"/>
              <a:ea typeface="ＭＳ ゴシック" panose="020B0609070205080204" pitchFamily="49" charset="-128"/>
            </a:rPr>
            <a:t>　将来負担額の減少が充当可能財源等の減少を上回り、</a:t>
          </a:r>
          <a:r>
            <a:rPr lang="ja-JP" altLang="en-US" sz="1200">
              <a:effectLst/>
              <a:latin typeface="ＭＳ ゴシック" panose="020B0609070205080204" pitchFamily="49" charset="-128"/>
              <a:ea typeface="ＭＳ ゴシック" panose="020B0609070205080204" pitchFamily="49" charset="-128"/>
            </a:rPr>
            <a:t>指標の分子が減少するとともに、標準財政規模が</a:t>
          </a:r>
          <a:r>
            <a:rPr lang="en-US" altLang="ja-JP" sz="1200">
              <a:effectLst/>
              <a:latin typeface="ＭＳ ゴシック" panose="020B0609070205080204" pitchFamily="49" charset="-128"/>
              <a:ea typeface="ＭＳ ゴシック" panose="020B0609070205080204" pitchFamily="49" charset="-128"/>
            </a:rPr>
            <a:t>13</a:t>
          </a:r>
          <a:r>
            <a:rPr lang="ja-JP" altLang="en-US" sz="1200">
              <a:effectLst/>
              <a:latin typeface="ＭＳ ゴシック" panose="020B0609070205080204" pitchFamily="49" charset="-128"/>
              <a:ea typeface="ＭＳ ゴシック" panose="020B0609070205080204" pitchFamily="49" charset="-128"/>
            </a:rPr>
            <a:t>億</a:t>
          </a:r>
          <a:r>
            <a:rPr lang="en-US" altLang="ja-JP" sz="1200">
              <a:effectLst/>
              <a:latin typeface="ＭＳ ゴシック" panose="020B0609070205080204" pitchFamily="49" charset="-128"/>
              <a:ea typeface="ＭＳ ゴシック" panose="020B0609070205080204" pitchFamily="49" charset="-128"/>
            </a:rPr>
            <a:t>2,652</a:t>
          </a:r>
          <a:r>
            <a:rPr lang="ja-JP" altLang="en-US" sz="1200">
              <a:effectLst/>
              <a:latin typeface="ＭＳ ゴシック" panose="020B0609070205080204" pitchFamily="49" charset="-128"/>
              <a:ea typeface="ＭＳ ゴシック" panose="020B0609070205080204" pitchFamily="49" charset="-128"/>
            </a:rPr>
            <a:t>万円増加したこと等により指標分母が増加したことで、将来負担比率は改善した。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76800" y="12111550"/>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76800" y="13443438"/>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380223" cy="62147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76775" y="11641015"/>
          <a:ext cx="6682154"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705680" y="165045"/>
          <a:ext cx="3684814" cy="407963"/>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584120" y="165046"/>
          <a:ext cx="6835828" cy="407963"/>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34555"/>
          <a:ext cx="2206576" cy="47463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76800" y="12782257"/>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705680" y="788839"/>
          <a:ext cx="10714268" cy="4215575"/>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705680" y="1264709"/>
          <a:ext cx="10713264" cy="3739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・普通交付税として交付された臨時財政対策債償還基金費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百万円を減債基金へ積み立てたほか、土地売却収入を原資とした公共施設整備基金には土地・建物売却収入を含めた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百万円を積み立て、職員の退職手当の支給に必要となる財源確保を目的とした職員退職手当基金に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・地域産業の促進に係る経費へ充当するため、未来産業支援基金を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百万円取り崩したほか、森林の整備・促進に係る経費への充当のため森林環境譲与税を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百万円、寄付者が指定した事業に充当するため、ふるさと基金を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・各基金の設置目的に基づき適切な活用を図るほか、不測の事態に備えるため、財政調整基金については一定の残高確保に努める。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788312" y="889267"/>
          <a:ext cx="1257055" cy="342201"/>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705680" y="12162638"/>
          <a:ext cx="10714268" cy="5386808"/>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705680" y="12630230"/>
          <a:ext cx="10713264" cy="4921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・豊橋市未来産業支援基金：新たに求められる地域経済の実現を図る事業を実施することにより、市民生活及び事業活動を支援する。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・豊橋市公共施設等整備基金：公共施設等の円滑かつ効率的な更新、保全等の整備に要する経費の財源に充てる。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・豊橋市職員退職手当基金：退職手当の支給に必要となる財源を安定的な確保する。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・星野眞吾・高畑郁子美術振興基金：絵画の創作活動の奨励、顕彰等美術の振興を図る。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・豊橋市福祉振興基金：社会福祉活動の推進を図る。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・豊橋市職員退職手当基金：新たに基金を設置し、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・豊橋市公共施設等整備基金：土地・建物売却収入等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・星野眞吾・高畑郁子美術振興基金：寄附金等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・豊橋市未来産業支援基金：地域産業の促進に係る経費への充当のために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・豊橋市森林環境譲与税基金：森林の整備・促進に係る経費への充当のために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・豊橋市未来産業支援基金、豊橋市つつじが丘校区地域振興基金は事業実施に伴う取り崩しにより減少する見込みである。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788311" y="12261783"/>
          <a:ext cx="23584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705680" y="5140358"/>
          <a:ext cx="10714268" cy="336143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705680" y="5602752"/>
          <a:ext cx="10713264" cy="2881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百万円を取り崩す予定であったが、物価高騰対策などの緊急的な財政需要に対応するため、基金取り崩し額が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・剰余処分により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に掲げる、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令和７年度末基金残高の目標額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百万円の確保を引き続き目指していくが、緊急的な財政需要をはじめ財政運営において適切に活用していく</a:t>
          </a: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788311" y="5233336"/>
          <a:ext cx="1895849" cy="33095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705680" y="8642680"/>
          <a:ext cx="10714268" cy="338141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705680" y="9105073"/>
          <a:ext cx="10713264" cy="2899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百万円を積み立てた一方で、地方債償還のために８百万円を取り崩した結果、前年度より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・引き続き、財源対策債等の地方債償還に活用していく。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788311" y="8735658"/>
          <a:ext cx="1256400" cy="330949"/>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20.123\01_u_toyohashi\11974\&#9733;&#36001;&#25919;&#35506;\R6\&#20316;&#26989;&#38306;&#20418;\19_&#36001;&#25919;&#29366;&#27841;&#36039;&#26009;\02_&#20316;&#26989;\&#12304;&#21521;&#22338;&#12305;&#12304;&#36001;&#25919;&#29366;&#27841;&#36039;&#26009;&#38598;&#12305;_232017_&#35914;&#27211;&#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R03</v>
          </cell>
          <cell r="C71" t="str">
            <v>R04</v>
          </cell>
          <cell r="D71" t="str">
            <v>R05</v>
          </cell>
        </row>
        <row r="72">
          <cell r="A72" t="str">
            <v>財政調整基金</v>
          </cell>
          <cell r="B72">
            <v>7674</v>
          </cell>
          <cell r="C72">
            <v>9149</v>
          </cell>
          <cell r="D72">
            <v>8169</v>
          </cell>
        </row>
        <row r="73">
          <cell r="A73" t="str">
            <v>減債基金</v>
          </cell>
          <cell r="B73">
            <v>340</v>
          </cell>
          <cell r="C73">
            <v>332</v>
          </cell>
          <cell r="D73">
            <v>603</v>
          </cell>
        </row>
        <row r="74">
          <cell r="A74" t="str">
            <v>その他特定目的基金</v>
          </cell>
          <cell r="B74">
            <v>5533</v>
          </cell>
          <cell r="C74">
            <v>5694</v>
          </cell>
          <cell r="D74">
            <v>6946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441406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147602140</v>
      </c>
      <c r="BO4" s="449"/>
      <c r="BP4" s="449"/>
      <c r="BQ4" s="449"/>
      <c r="BR4" s="449"/>
      <c r="BS4" s="449"/>
      <c r="BT4" s="449"/>
      <c r="BU4" s="450"/>
      <c r="BV4" s="448">
        <v>143690763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3.8</v>
      </c>
      <c r="CU4" s="589"/>
      <c r="CV4" s="589"/>
      <c r="CW4" s="589"/>
      <c r="CX4" s="589"/>
      <c r="CY4" s="589"/>
      <c r="CZ4" s="589"/>
      <c r="DA4" s="590"/>
      <c r="DB4" s="588">
        <v>5.6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144248485</v>
      </c>
      <c r="BO5" s="420"/>
      <c r="BP5" s="420"/>
      <c r="BQ5" s="420"/>
      <c r="BR5" s="420"/>
      <c r="BS5" s="420"/>
      <c r="BT5" s="420"/>
      <c r="BU5" s="421"/>
      <c r="BV5" s="419">
        <v>138054233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v>
      </c>
      <c r="CU5" s="417"/>
      <c r="CV5" s="417"/>
      <c r="CW5" s="417"/>
      <c r="CX5" s="417"/>
      <c r="CY5" s="417"/>
      <c r="CZ5" s="417"/>
      <c r="DA5" s="418"/>
      <c r="DB5" s="416">
        <v>89.4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3353655</v>
      </c>
      <c r="BO6" s="420"/>
      <c r="BP6" s="420"/>
      <c r="BQ6" s="420"/>
      <c r="BR6" s="420"/>
      <c r="BS6" s="420"/>
      <c r="BT6" s="420"/>
      <c r="BU6" s="421"/>
      <c r="BV6" s="419">
        <v>5636530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v>
      </c>
      <c r="CU6" s="563"/>
      <c r="CV6" s="563"/>
      <c r="CW6" s="563"/>
      <c r="CX6" s="563"/>
      <c r="CY6" s="563"/>
      <c r="CZ6" s="563"/>
      <c r="DA6" s="564"/>
      <c r="DB6" s="562">
        <v>89.4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501844</v>
      </c>
      <c r="BO7" s="420"/>
      <c r="BP7" s="420"/>
      <c r="BQ7" s="420"/>
      <c r="BR7" s="420"/>
      <c r="BS7" s="420"/>
      <c r="BT7" s="420"/>
      <c r="BU7" s="421"/>
      <c r="BV7" s="419">
        <v>1481051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75788824</v>
      </c>
      <c r="CU7" s="420"/>
      <c r="CV7" s="420"/>
      <c r="CW7" s="420"/>
      <c r="CX7" s="420"/>
      <c r="CY7" s="420"/>
      <c r="CZ7" s="420"/>
      <c r="DA7" s="421"/>
      <c r="DB7" s="419">
        <v>74462303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2851811</v>
      </c>
      <c r="BO8" s="420"/>
      <c r="BP8" s="420"/>
      <c r="BQ8" s="420"/>
      <c r="BR8" s="420"/>
      <c r="BS8" s="420"/>
      <c r="BT8" s="420"/>
      <c r="BU8" s="421"/>
      <c r="BV8" s="419">
        <v>4155479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0.98</v>
      </c>
      <c r="CU8" s="523"/>
      <c r="CV8" s="523"/>
      <c r="CW8" s="523"/>
      <c r="CX8" s="523"/>
      <c r="CY8" s="523"/>
      <c r="CZ8" s="523"/>
      <c r="DA8" s="524"/>
      <c r="DB8" s="522">
        <v>0.99</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371920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-1303668</v>
      </c>
      <c r="BO9" s="420"/>
      <c r="BP9" s="420"/>
      <c r="BQ9" s="420"/>
      <c r="BR9" s="420"/>
      <c r="BS9" s="420"/>
      <c r="BT9" s="420"/>
      <c r="BU9" s="421"/>
      <c r="BV9" s="419">
        <v>-1078004</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10.3</v>
      </c>
      <c r="CU9" s="417"/>
      <c r="CV9" s="417"/>
      <c r="CW9" s="417"/>
      <c r="CX9" s="417"/>
      <c r="CY9" s="417"/>
      <c r="CZ9" s="417"/>
      <c r="DA9" s="418"/>
      <c r="DB9" s="416">
        <v>10.5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374765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25182</v>
      </c>
      <c r="BO10" s="420"/>
      <c r="BP10" s="420"/>
      <c r="BQ10" s="420"/>
      <c r="BR10" s="420"/>
      <c r="BS10" s="420"/>
      <c r="BT10" s="420"/>
      <c r="BU10" s="421"/>
      <c r="BV10" s="419">
        <v>15152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368686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3085574</v>
      </c>
      <c r="BO12" s="420"/>
      <c r="BP12" s="420"/>
      <c r="BQ12" s="420"/>
      <c r="BR12" s="420"/>
      <c r="BS12" s="420"/>
      <c r="BT12" s="420"/>
      <c r="BU12" s="421"/>
      <c r="BV12" s="419">
        <v>1159497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347880</v>
      </c>
      <c r="S13" s="507"/>
      <c r="T13" s="507"/>
      <c r="U13" s="507"/>
      <c r="V13" s="508"/>
      <c r="W13" s="509" t="s">
        <v>131</v>
      </c>
      <c r="X13" s="405"/>
      <c r="Y13" s="405"/>
      <c r="Z13" s="405"/>
      <c r="AA13" s="405"/>
      <c r="AB13" s="406"/>
      <c r="AC13" s="372">
        <v>9648</v>
      </c>
      <c r="AD13" s="373"/>
      <c r="AE13" s="373"/>
      <c r="AF13" s="373"/>
      <c r="AG13" s="374"/>
      <c r="AH13" s="372">
        <v>10255</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-4364060</v>
      </c>
      <c r="BO13" s="420"/>
      <c r="BP13" s="420"/>
      <c r="BQ13" s="420"/>
      <c r="BR13" s="420"/>
      <c r="BS13" s="420"/>
      <c r="BT13" s="420"/>
      <c r="BU13" s="421"/>
      <c r="BV13" s="419">
        <v>-2222349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5.0999999999999996</v>
      </c>
      <c r="CU13" s="417"/>
      <c r="CV13" s="417"/>
      <c r="CW13" s="417"/>
      <c r="CX13" s="417"/>
      <c r="CY13" s="417"/>
      <c r="CZ13" s="417"/>
      <c r="DA13" s="418"/>
      <c r="DB13" s="416">
        <v>4.4000000000000004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370761</v>
      </c>
      <c r="S14" s="507"/>
      <c r="T14" s="507"/>
      <c r="U14" s="507"/>
      <c r="V14" s="508"/>
      <c r="W14" s="510"/>
      <c r="X14" s="408"/>
      <c r="Y14" s="408"/>
      <c r="Z14" s="408"/>
      <c r="AA14" s="408"/>
      <c r="AB14" s="409"/>
      <c r="AC14" s="499">
        <v>5.3</v>
      </c>
      <c r="AD14" s="500"/>
      <c r="AE14" s="500"/>
      <c r="AF14" s="500"/>
      <c r="AG14" s="501"/>
      <c r="AH14" s="499">
        <v>5.6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27.1</v>
      </c>
      <c r="CU14" s="517"/>
      <c r="CV14" s="517"/>
      <c r="CW14" s="517"/>
      <c r="CX14" s="517"/>
      <c r="CY14" s="517"/>
      <c r="CZ14" s="517"/>
      <c r="DA14" s="518"/>
      <c r="DB14" s="516">
        <v>27.8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351213</v>
      </c>
      <c r="S15" s="507"/>
      <c r="T15" s="507"/>
      <c r="U15" s="507"/>
      <c r="V15" s="508"/>
      <c r="W15" s="509" t="s">
        <v>137</v>
      </c>
      <c r="X15" s="405"/>
      <c r="Y15" s="405"/>
      <c r="Z15" s="405"/>
      <c r="AA15" s="405"/>
      <c r="AB15" s="406"/>
      <c r="AC15" s="372">
        <v>64483</v>
      </c>
      <c r="AD15" s="373"/>
      <c r="AE15" s="373"/>
      <c r="AF15" s="373"/>
      <c r="AG15" s="374"/>
      <c r="AH15" s="372">
        <v>64608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58815953</v>
      </c>
      <c r="BO15" s="449"/>
      <c r="BP15" s="449"/>
      <c r="BQ15" s="449"/>
      <c r="BR15" s="449"/>
      <c r="BS15" s="449"/>
      <c r="BT15" s="449"/>
      <c r="BU15" s="450"/>
      <c r="BV15" s="448">
        <v>57375589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35.299999999999997</v>
      </c>
      <c r="AD16" s="500"/>
      <c r="AE16" s="500"/>
      <c r="AF16" s="500"/>
      <c r="AG16" s="501"/>
      <c r="AH16" s="499">
        <v>35.4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59501411</v>
      </c>
      <c r="BO16" s="420"/>
      <c r="BP16" s="420"/>
      <c r="BQ16" s="420"/>
      <c r="BR16" s="420"/>
      <c r="BS16" s="420"/>
      <c r="BT16" s="420"/>
      <c r="BU16" s="421"/>
      <c r="BV16" s="419">
        <v>58361297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108739</v>
      </c>
      <c r="AD17" s="373"/>
      <c r="AE17" s="373"/>
      <c r="AF17" s="373"/>
      <c r="AG17" s="374"/>
      <c r="AH17" s="372">
        <v>107631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75045009</v>
      </c>
      <c r="BO17" s="420"/>
      <c r="BP17" s="420"/>
      <c r="BQ17" s="420"/>
      <c r="BR17" s="420"/>
      <c r="BS17" s="420"/>
      <c r="BT17" s="420"/>
      <c r="BU17" s="421"/>
      <c r="BV17" s="419">
        <v>73117622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262</v>
      </c>
      <c r="M18" s="472"/>
      <c r="N18" s="472"/>
      <c r="O18" s="472"/>
      <c r="P18" s="472"/>
      <c r="Q18" s="472"/>
      <c r="R18" s="473"/>
      <c r="S18" s="473"/>
      <c r="T18" s="473"/>
      <c r="U18" s="473"/>
      <c r="V18" s="474"/>
      <c r="W18" s="490"/>
      <c r="X18" s="491"/>
      <c r="Y18" s="491"/>
      <c r="Z18" s="491"/>
      <c r="AA18" s="491"/>
      <c r="AB18" s="515"/>
      <c r="AC18" s="389">
        <v>59.5</v>
      </c>
      <c r="AD18" s="390"/>
      <c r="AE18" s="390"/>
      <c r="AF18" s="390"/>
      <c r="AG18" s="475"/>
      <c r="AH18" s="389">
        <v>59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69113219</v>
      </c>
      <c r="BO18" s="420"/>
      <c r="BP18" s="420"/>
      <c r="BQ18" s="420"/>
      <c r="BR18" s="420"/>
      <c r="BS18" s="420"/>
      <c r="BT18" s="420"/>
      <c r="BU18" s="421"/>
      <c r="BV18" s="419">
        <v>67992844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1420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93021182</v>
      </c>
      <c r="BO19" s="420"/>
      <c r="BP19" s="420"/>
      <c r="BQ19" s="420"/>
      <c r="BR19" s="420"/>
      <c r="BS19" s="420"/>
      <c r="BT19" s="420"/>
      <c r="BU19" s="421"/>
      <c r="BV19" s="419">
        <v>87908908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151377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98449049</v>
      </c>
      <c r="BO22" s="449"/>
      <c r="BP22" s="449"/>
      <c r="BQ22" s="449"/>
      <c r="BR22" s="449"/>
      <c r="BS22" s="449"/>
      <c r="BT22" s="449"/>
      <c r="BU22" s="450"/>
      <c r="BV22" s="448">
        <v>99290284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58355951</v>
      </c>
      <c r="BO23" s="420"/>
      <c r="BP23" s="420"/>
      <c r="BQ23" s="420"/>
      <c r="BR23" s="420"/>
      <c r="BS23" s="420"/>
      <c r="BT23" s="420"/>
      <c r="BU23" s="421"/>
      <c r="BV23" s="419">
        <v>59635618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10910</v>
      </c>
      <c r="R24" s="373"/>
      <c r="S24" s="373"/>
      <c r="T24" s="373"/>
      <c r="U24" s="373"/>
      <c r="V24" s="374"/>
      <c r="W24" s="462"/>
      <c r="X24" s="399"/>
      <c r="Y24" s="400"/>
      <c r="Z24" s="375" t="s">
        <v>162</v>
      </c>
      <c r="AA24" s="376"/>
      <c r="AB24" s="376"/>
      <c r="AC24" s="376"/>
      <c r="AD24" s="376"/>
      <c r="AE24" s="376"/>
      <c r="AF24" s="376"/>
      <c r="AG24" s="377"/>
      <c r="AH24" s="372">
        <v>2154</v>
      </c>
      <c r="AI24" s="373"/>
      <c r="AJ24" s="373"/>
      <c r="AK24" s="373"/>
      <c r="AL24" s="374"/>
      <c r="AM24" s="372">
        <v>6830334</v>
      </c>
      <c r="AN24" s="373"/>
      <c r="AO24" s="373"/>
      <c r="AP24" s="373"/>
      <c r="AQ24" s="373"/>
      <c r="AR24" s="374"/>
      <c r="AS24" s="372">
        <v>3171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76761368</v>
      </c>
      <c r="BO24" s="420"/>
      <c r="BP24" s="420"/>
      <c r="BQ24" s="420"/>
      <c r="BR24" s="420"/>
      <c r="BS24" s="420"/>
      <c r="BT24" s="420"/>
      <c r="BU24" s="421"/>
      <c r="BV24" s="419">
        <v>74338820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9150</v>
      </c>
      <c r="R25" s="373"/>
      <c r="S25" s="373"/>
      <c r="T25" s="373"/>
      <c r="U25" s="373"/>
      <c r="V25" s="374"/>
      <c r="W25" s="462"/>
      <c r="X25" s="399"/>
      <c r="Y25" s="400"/>
      <c r="Z25" s="375" t="s">
        <v>165</v>
      </c>
      <c r="AA25" s="376"/>
      <c r="AB25" s="376"/>
      <c r="AC25" s="376"/>
      <c r="AD25" s="376"/>
      <c r="AE25" s="376"/>
      <c r="AF25" s="376"/>
      <c r="AG25" s="377"/>
      <c r="AH25" s="372">
        <v>339</v>
      </c>
      <c r="AI25" s="373"/>
      <c r="AJ25" s="373"/>
      <c r="AK25" s="373"/>
      <c r="AL25" s="374"/>
      <c r="AM25" s="372">
        <v>1053273</v>
      </c>
      <c r="AN25" s="373"/>
      <c r="AO25" s="373"/>
      <c r="AP25" s="373"/>
      <c r="AQ25" s="373"/>
      <c r="AR25" s="374"/>
      <c r="AS25" s="372">
        <v>3107</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130096551</v>
      </c>
      <c r="BO25" s="449"/>
      <c r="BP25" s="449"/>
      <c r="BQ25" s="449"/>
      <c r="BR25" s="449"/>
      <c r="BS25" s="449"/>
      <c r="BT25" s="449"/>
      <c r="BU25" s="450"/>
      <c r="BV25" s="448">
        <v>97035451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7100</v>
      </c>
      <c r="R26" s="373"/>
      <c r="S26" s="373"/>
      <c r="T26" s="373"/>
      <c r="U26" s="373"/>
      <c r="V26" s="374"/>
      <c r="W26" s="462"/>
      <c r="X26" s="399"/>
      <c r="Y26" s="400"/>
      <c r="Z26" s="375" t="s">
        <v>168</v>
      </c>
      <c r="AA26" s="430"/>
      <c r="AB26" s="430"/>
      <c r="AC26" s="430"/>
      <c r="AD26" s="430"/>
      <c r="AE26" s="430"/>
      <c r="AF26" s="430"/>
      <c r="AG26" s="431"/>
      <c r="AH26" s="372">
        <v>271</v>
      </c>
      <c r="AI26" s="373"/>
      <c r="AJ26" s="373"/>
      <c r="AK26" s="373"/>
      <c r="AL26" s="374"/>
      <c r="AM26" s="372">
        <v>835493</v>
      </c>
      <c r="AN26" s="373"/>
      <c r="AO26" s="373"/>
      <c r="AP26" s="373"/>
      <c r="AQ26" s="373"/>
      <c r="AR26" s="374"/>
      <c r="AS26" s="372">
        <v>3083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600000</v>
      </c>
      <c r="BO26" s="420"/>
      <c r="BP26" s="420"/>
      <c r="BQ26" s="420"/>
      <c r="BR26" s="420"/>
      <c r="BS26" s="420"/>
      <c r="BT26" s="420"/>
      <c r="BU26" s="421"/>
      <c r="BV26" s="419">
        <v>240000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7160</v>
      </c>
      <c r="R27" s="373"/>
      <c r="S27" s="373"/>
      <c r="T27" s="373"/>
      <c r="U27" s="373"/>
      <c r="V27" s="374"/>
      <c r="W27" s="462"/>
      <c r="X27" s="399"/>
      <c r="Y27" s="400"/>
      <c r="Z27" s="375" t="s">
        <v>171</v>
      </c>
      <c r="AA27" s="376"/>
      <c r="AB27" s="376"/>
      <c r="AC27" s="376"/>
      <c r="AD27" s="376"/>
      <c r="AE27" s="376"/>
      <c r="AF27" s="376"/>
      <c r="AG27" s="377"/>
      <c r="AH27" s="372">
        <v>54</v>
      </c>
      <c r="AI27" s="373"/>
      <c r="AJ27" s="373"/>
      <c r="AK27" s="373"/>
      <c r="AL27" s="374"/>
      <c r="AM27" s="372">
        <v>201959</v>
      </c>
      <c r="AN27" s="373"/>
      <c r="AO27" s="373"/>
      <c r="AP27" s="373"/>
      <c r="AQ27" s="373"/>
      <c r="AR27" s="374"/>
      <c r="AS27" s="372">
        <v>3740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600000</v>
      </c>
      <c r="BO27" s="454"/>
      <c r="BP27" s="454"/>
      <c r="BQ27" s="454"/>
      <c r="BR27" s="454"/>
      <c r="BS27" s="454"/>
      <c r="BT27" s="454"/>
      <c r="BU27" s="455"/>
      <c r="BV27" s="453">
        <v>600000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6510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8168967</v>
      </c>
      <c r="BO28" s="449"/>
      <c r="BP28" s="449"/>
      <c r="BQ28" s="449"/>
      <c r="BR28" s="449"/>
      <c r="BS28" s="449"/>
      <c r="BT28" s="449"/>
      <c r="BU28" s="450"/>
      <c r="BV28" s="448">
        <v>9149359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34</v>
      </c>
      <c r="M29" s="373"/>
      <c r="N29" s="373"/>
      <c r="O29" s="373"/>
      <c r="P29" s="374"/>
      <c r="Q29" s="372">
        <v>5850</v>
      </c>
      <c r="R29" s="373"/>
      <c r="S29" s="373"/>
      <c r="T29" s="373"/>
      <c r="U29" s="373"/>
      <c r="V29" s="374"/>
      <c r="W29" s="463"/>
      <c r="X29" s="464"/>
      <c r="Y29" s="465"/>
      <c r="Z29" s="375" t="s">
        <v>177</v>
      </c>
      <c r="AA29" s="376"/>
      <c r="AB29" s="376"/>
      <c r="AC29" s="376"/>
      <c r="AD29" s="376"/>
      <c r="AE29" s="376"/>
      <c r="AF29" s="376"/>
      <c r="AG29" s="377"/>
      <c r="AH29" s="372">
        <v>2208</v>
      </c>
      <c r="AI29" s="373"/>
      <c r="AJ29" s="373"/>
      <c r="AK29" s="373"/>
      <c r="AL29" s="374"/>
      <c r="AM29" s="372">
        <v>7032293</v>
      </c>
      <c r="AN29" s="373"/>
      <c r="AO29" s="373"/>
      <c r="AP29" s="373"/>
      <c r="AQ29" s="373"/>
      <c r="AR29" s="374"/>
      <c r="AS29" s="372">
        <v>3185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603244</v>
      </c>
      <c r="BO29" s="420"/>
      <c r="BP29" s="420"/>
      <c r="BQ29" s="420"/>
      <c r="BR29" s="420"/>
      <c r="BS29" s="420"/>
      <c r="BT29" s="420"/>
      <c r="BU29" s="421"/>
      <c r="BV29" s="419">
        <v>332304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6945863</v>
      </c>
      <c r="BO30" s="454"/>
      <c r="BP30" s="454"/>
      <c r="BQ30" s="454"/>
      <c r="BR30" s="454"/>
      <c r="BS30" s="454"/>
      <c r="BT30" s="454"/>
      <c r="BU30" s="455"/>
      <c r="BV30" s="453">
        <v>5694104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8" customHeight="1" x14ac:dyDescent="0.2">
      <c r="A31" s="181"/>
      <c r="B31" s="203"/>
      <c r="DI31" s="204"/>
    </row>
    <row r="32" spans="1:113" ht="13.8"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8"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総合動植物公園事業特別会計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東三河広域連合（一般会計）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豊橋市土地開発公社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東三河広域連合（介護保険特別会計）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（公財）豊橋市国際交流協会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公共駐車場事業特別会計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愛知県後期高齢者医療広域連合（一般会計）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（公財）豊橋みどりの協会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競輪事業特別会計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愛知県後期高齢者医療広域連合（後期高齢者医療特別会計）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（公財）豊橋市学校給食協会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19</v>
      </c>
      <c r="CP38" s="367"/>
      <c r="CQ38" s="368" t="str">
        <f>IF('各会計、関係団体の財政状況及び健全化判断比率'!BS11="","",'各会計、関係団体の財政状況及び健全化判断比率'!BS11)</f>
        <v>（公財）豊橋文化振興財団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20</v>
      </c>
      <c r="CP39" s="367"/>
      <c r="CQ39" s="368" t="str">
        <f>IF('各会計、関係団体の財政状況及び健全化判断比率'!BS12="","",'各会計、関係団体の財政状況及び健全化判断比率'!BS12)</f>
        <v>（公財）豊橋市スポーツ協会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21</v>
      </c>
      <c r="CP40" s="367"/>
      <c r="CQ40" s="368" t="str">
        <f>IF('各会計、関係団体の財政状況及び健全化判断比率'!BS13="","",'各会計、関係団体の財政状況及び健全化判断比率'!BS13)</f>
        <v>豊橋駐車場（株）</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22</v>
      </c>
      <c r="CP41" s="367"/>
      <c r="CQ41" s="368" t="str">
        <f>IF('各会計、関係団体の財政状況及び健全化判断比率'!BS14="","",'各会計、関係団体の財政状況及び健全化判断比率'!BS14)</f>
        <v>豊橋ステーションビル（株）</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23</v>
      </c>
      <c r="CP42" s="367"/>
      <c r="CQ42" s="368" t="str">
        <f>IF('各会計、関係団体の財政状況及び健全化判断比率'!BS15="","",'各会計、関係団体の財政状況及び健全化判断比率'!BS15)</f>
        <v>（株）豊橋まちなか活性化センター</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24</v>
      </c>
      <c r="CP43" s="367"/>
      <c r="CQ43" s="368" t="str">
        <f>IF('各会計、関係団体の財政状況及び健全化判断比率'!BS16="","",'各会計、関係団体の財政状況及び健全化判断比率'!BS16)</f>
        <v>（株）東三河食肉流通センター</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8"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A240cSONggesmnqbdO4R8/CUzxGAv+g4M14tV6MHVloRaiviLQTgsllCYWS04VH2GsX/G9h4tNfCfRtGKG2NNg==" saltValue="9o7F06+vdMJv02OV3i6Ox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8"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5546875" style="214" customWidth="1"/>
    <col min="2" max="2" width="2.44140625" style="214" customWidth="1"/>
    <col min="3" max="16" width="2.5546875" style="214" customWidth="1"/>
    <col min="17" max="17" width="2.44140625" style="214" customWidth="1"/>
    <col min="18" max="95" width="1.5546875" style="214" customWidth="1"/>
    <col min="96" max="133" width="1.5546875" style="226" customWidth="1"/>
    <col min="134" max="143" width="1.5546875" style="214" customWidth="1"/>
    <col min="144" max="16384" width="0" style="214" hidden="1"/>
  </cols>
  <sheetData>
    <row r="1" spans="2:143" ht="22.8"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8"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66142894</v>
      </c>
      <c r="S5" s="677"/>
      <c r="T5" s="677"/>
      <c r="U5" s="677"/>
      <c r="V5" s="677"/>
      <c r="W5" s="677"/>
      <c r="X5" s="677"/>
      <c r="Y5" s="702"/>
      <c r="Z5" s="715">
        <v>44.8</v>
      </c>
      <c r="AA5" s="715"/>
      <c r="AB5" s="715"/>
      <c r="AC5" s="715"/>
      <c r="AD5" s="716">
        <v>62110173</v>
      </c>
      <c r="AE5" s="716"/>
      <c r="AF5" s="716"/>
      <c r="AG5" s="716"/>
      <c r="AH5" s="716"/>
      <c r="AI5" s="716"/>
      <c r="AJ5" s="716"/>
      <c r="AK5" s="716"/>
      <c r="AL5" s="703">
        <v>80.8</v>
      </c>
      <c r="AM5" s="685"/>
      <c r="AN5" s="685"/>
      <c r="AO5" s="704"/>
      <c r="AP5" s="679" t="s">
        <v>216</v>
      </c>
      <c r="AQ5" s="680"/>
      <c r="AR5" s="680"/>
      <c r="AS5" s="680"/>
      <c r="AT5" s="680"/>
      <c r="AU5" s="680"/>
      <c r="AV5" s="680"/>
      <c r="AW5" s="680"/>
      <c r="AX5" s="680"/>
      <c r="AY5" s="680"/>
      <c r="AZ5" s="680"/>
      <c r="BA5" s="680"/>
      <c r="BB5" s="680"/>
      <c r="BC5" s="680"/>
      <c r="BD5" s="680"/>
      <c r="BE5" s="680"/>
      <c r="BF5" s="681"/>
      <c r="BG5" s="621">
        <v>59313069</v>
      </c>
      <c r="BH5" s="622"/>
      <c r="BI5" s="622"/>
      <c r="BJ5" s="622"/>
      <c r="BK5" s="622"/>
      <c r="BL5" s="622"/>
      <c r="BM5" s="622"/>
      <c r="BN5" s="623"/>
      <c r="BO5" s="659">
        <v>89.7</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1417046</v>
      </c>
      <c r="S6" s="622"/>
      <c r="T6" s="622"/>
      <c r="U6" s="622"/>
      <c r="V6" s="622"/>
      <c r="W6" s="622"/>
      <c r="X6" s="622"/>
      <c r="Y6" s="623"/>
      <c r="Z6" s="659">
        <v>1</v>
      </c>
      <c r="AA6" s="659"/>
      <c r="AB6" s="659"/>
      <c r="AC6" s="659"/>
      <c r="AD6" s="660">
        <v>1417046</v>
      </c>
      <c r="AE6" s="660"/>
      <c r="AF6" s="660"/>
      <c r="AG6" s="660"/>
      <c r="AH6" s="660"/>
      <c r="AI6" s="660"/>
      <c r="AJ6" s="660"/>
      <c r="AK6" s="660"/>
      <c r="AL6" s="624">
        <v>1.8</v>
      </c>
      <c r="AM6" s="625"/>
      <c r="AN6" s="625"/>
      <c r="AO6" s="661"/>
      <c r="AP6" s="618" t="s">
        <v>221</v>
      </c>
      <c r="AQ6" s="619"/>
      <c r="AR6" s="619"/>
      <c r="AS6" s="619"/>
      <c r="AT6" s="619"/>
      <c r="AU6" s="619"/>
      <c r="AV6" s="619"/>
      <c r="AW6" s="619"/>
      <c r="AX6" s="619"/>
      <c r="AY6" s="619"/>
      <c r="AZ6" s="619"/>
      <c r="BA6" s="619"/>
      <c r="BB6" s="619"/>
      <c r="BC6" s="619"/>
      <c r="BD6" s="619"/>
      <c r="BE6" s="619"/>
      <c r="BF6" s="620"/>
      <c r="BG6" s="621">
        <v>59313069</v>
      </c>
      <c r="BH6" s="622"/>
      <c r="BI6" s="622"/>
      <c r="BJ6" s="622"/>
      <c r="BK6" s="622"/>
      <c r="BL6" s="622"/>
      <c r="BM6" s="622"/>
      <c r="BN6" s="623"/>
      <c r="BO6" s="659">
        <v>89.7</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626400</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623755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25167</v>
      </c>
      <c r="S7" s="622"/>
      <c r="T7" s="622"/>
      <c r="U7" s="622"/>
      <c r="V7" s="622"/>
      <c r="W7" s="622"/>
      <c r="X7" s="622"/>
      <c r="Y7" s="623"/>
      <c r="Z7" s="659">
        <v>0</v>
      </c>
      <c r="AA7" s="659"/>
      <c r="AB7" s="659"/>
      <c r="AC7" s="659"/>
      <c r="AD7" s="660">
        <v>25167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26923697</v>
      </c>
      <c r="BH7" s="622"/>
      <c r="BI7" s="622"/>
      <c r="BJ7" s="622"/>
      <c r="BK7" s="622"/>
      <c r="BL7" s="622"/>
      <c r="BM7" s="622"/>
      <c r="BN7" s="623"/>
      <c r="BO7" s="659">
        <v>40.700000000000003</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9877209</v>
      </c>
      <c r="CS7" s="622"/>
      <c r="CT7" s="622"/>
      <c r="CU7" s="622"/>
      <c r="CV7" s="622"/>
      <c r="CW7" s="622"/>
      <c r="CX7" s="622"/>
      <c r="CY7" s="623"/>
      <c r="CZ7" s="659">
        <v>6.8</v>
      </c>
      <c r="DA7" s="659"/>
      <c r="DB7" s="659"/>
      <c r="DC7" s="659"/>
      <c r="DD7" s="627">
        <v>168565</v>
      </c>
      <c r="DE7" s="622"/>
      <c r="DF7" s="622"/>
      <c r="DG7" s="622"/>
      <c r="DH7" s="622"/>
      <c r="DI7" s="622"/>
      <c r="DJ7" s="622"/>
      <c r="DK7" s="622"/>
      <c r="DL7" s="622"/>
      <c r="DM7" s="622"/>
      <c r="DN7" s="622"/>
      <c r="DO7" s="622"/>
      <c r="DP7" s="623"/>
      <c r="DQ7" s="627">
        <v>7686987</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522157</v>
      </c>
      <c r="S8" s="622"/>
      <c r="T8" s="622"/>
      <c r="U8" s="622"/>
      <c r="V8" s="622"/>
      <c r="W8" s="622"/>
      <c r="X8" s="622"/>
      <c r="Y8" s="623"/>
      <c r="Z8" s="659">
        <v>0.4</v>
      </c>
      <c r="AA8" s="659"/>
      <c r="AB8" s="659"/>
      <c r="AC8" s="659"/>
      <c r="AD8" s="660">
        <v>522157</v>
      </c>
      <c r="AE8" s="660"/>
      <c r="AF8" s="660"/>
      <c r="AG8" s="660"/>
      <c r="AH8" s="660"/>
      <c r="AI8" s="660"/>
      <c r="AJ8" s="660"/>
      <c r="AK8" s="660"/>
      <c r="AL8" s="624">
        <v>0.7</v>
      </c>
      <c r="AM8" s="625"/>
      <c r="AN8" s="625"/>
      <c r="AO8" s="661"/>
      <c r="AP8" s="618" t="s">
        <v>227</v>
      </c>
      <c r="AQ8" s="619"/>
      <c r="AR8" s="619"/>
      <c r="AS8" s="619"/>
      <c r="AT8" s="619"/>
      <c r="AU8" s="619"/>
      <c r="AV8" s="619"/>
      <c r="AW8" s="619"/>
      <c r="AX8" s="619"/>
      <c r="AY8" s="619"/>
      <c r="AZ8" s="619"/>
      <c r="BA8" s="619"/>
      <c r="BB8" s="619"/>
      <c r="BC8" s="619"/>
      <c r="BD8" s="619"/>
      <c r="BE8" s="619"/>
      <c r="BF8" s="620"/>
      <c r="BG8" s="621">
        <v>680828</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60521162</v>
      </c>
      <c r="CS8" s="622"/>
      <c r="CT8" s="622"/>
      <c r="CU8" s="622"/>
      <c r="CV8" s="622"/>
      <c r="CW8" s="622"/>
      <c r="CX8" s="622"/>
      <c r="CY8" s="623"/>
      <c r="CZ8" s="659">
        <v>42</v>
      </c>
      <c r="DA8" s="659"/>
      <c r="DB8" s="659"/>
      <c r="DC8" s="659"/>
      <c r="DD8" s="627">
        <v>2001677</v>
      </c>
      <c r="DE8" s="622"/>
      <c r="DF8" s="622"/>
      <c r="DG8" s="622"/>
      <c r="DH8" s="622"/>
      <c r="DI8" s="622"/>
      <c r="DJ8" s="622"/>
      <c r="DK8" s="622"/>
      <c r="DL8" s="622"/>
      <c r="DM8" s="622"/>
      <c r="DN8" s="622"/>
      <c r="DO8" s="622"/>
      <c r="DP8" s="623"/>
      <c r="DQ8" s="627">
        <v>30578667</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537133</v>
      </c>
      <c r="S9" s="622"/>
      <c r="T9" s="622"/>
      <c r="U9" s="622"/>
      <c r="V9" s="622"/>
      <c r="W9" s="622"/>
      <c r="X9" s="622"/>
      <c r="Y9" s="623"/>
      <c r="Z9" s="659">
        <v>0.4</v>
      </c>
      <c r="AA9" s="659"/>
      <c r="AB9" s="659"/>
      <c r="AC9" s="659"/>
      <c r="AD9" s="660">
        <v>537133</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22920063</v>
      </c>
      <c r="BH9" s="622"/>
      <c r="BI9" s="622"/>
      <c r="BJ9" s="622"/>
      <c r="BK9" s="622"/>
      <c r="BL9" s="622"/>
      <c r="BM9" s="622"/>
      <c r="BN9" s="623"/>
      <c r="BO9" s="659">
        <v>34.700000000000003</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16850602</v>
      </c>
      <c r="CS9" s="622"/>
      <c r="CT9" s="622"/>
      <c r="CU9" s="622"/>
      <c r="CV9" s="622"/>
      <c r="CW9" s="622"/>
      <c r="CX9" s="622"/>
      <c r="CY9" s="623"/>
      <c r="CZ9" s="659">
        <v>11.7</v>
      </c>
      <c r="DA9" s="659"/>
      <c r="DB9" s="659"/>
      <c r="DC9" s="659"/>
      <c r="DD9" s="627">
        <v>2863285</v>
      </c>
      <c r="DE9" s="622"/>
      <c r="DF9" s="622"/>
      <c r="DG9" s="622"/>
      <c r="DH9" s="622"/>
      <c r="DI9" s="622"/>
      <c r="DJ9" s="622"/>
      <c r="DK9" s="622"/>
      <c r="DL9" s="622"/>
      <c r="DM9" s="622"/>
      <c r="DN9" s="622"/>
      <c r="DO9" s="622"/>
      <c r="DP9" s="623"/>
      <c r="DQ9" s="627">
        <v>13014629</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1041402</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286421</v>
      </c>
      <c r="CS10" s="622"/>
      <c r="CT10" s="622"/>
      <c r="CU10" s="622"/>
      <c r="CV10" s="622"/>
      <c r="CW10" s="622"/>
      <c r="CX10" s="622"/>
      <c r="CY10" s="623"/>
      <c r="CZ10" s="659">
        <v>0.2</v>
      </c>
      <c r="DA10" s="659"/>
      <c r="DB10" s="659"/>
      <c r="DC10" s="659"/>
      <c r="DD10" s="627">
        <v>4805</v>
      </c>
      <c r="DE10" s="622"/>
      <c r="DF10" s="622"/>
      <c r="DG10" s="622"/>
      <c r="DH10" s="622"/>
      <c r="DI10" s="622"/>
      <c r="DJ10" s="622"/>
      <c r="DK10" s="622"/>
      <c r="DL10" s="622"/>
      <c r="DM10" s="622"/>
      <c r="DN10" s="622"/>
      <c r="DO10" s="622"/>
      <c r="DP10" s="623"/>
      <c r="DQ10" s="627">
        <v>103900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9187687</v>
      </c>
      <c r="S11" s="622"/>
      <c r="T11" s="622"/>
      <c r="U11" s="622"/>
      <c r="V11" s="622"/>
      <c r="W11" s="622"/>
      <c r="X11" s="622"/>
      <c r="Y11" s="623"/>
      <c r="Z11" s="624">
        <v>6.2</v>
      </c>
      <c r="AA11" s="625"/>
      <c r="AB11" s="625"/>
      <c r="AC11" s="626"/>
      <c r="AD11" s="627">
        <v>9187687</v>
      </c>
      <c r="AE11" s="622"/>
      <c r="AF11" s="622"/>
      <c r="AG11" s="622"/>
      <c r="AH11" s="622"/>
      <c r="AI11" s="622"/>
      <c r="AJ11" s="622"/>
      <c r="AK11" s="623"/>
      <c r="AL11" s="624">
        <v>12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2281404</v>
      </c>
      <c r="BH11" s="622"/>
      <c r="BI11" s="622"/>
      <c r="BJ11" s="622"/>
      <c r="BK11" s="622"/>
      <c r="BL11" s="622"/>
      <c r="BM11" s="622"/>
      <c r="BN11" s="623"/>
      <c r="BO11" s="659">
        <v>3.4</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2275608</v>
      </c>
      <c r="CS11" s="622"/>
      <c r="CT11" s="622"/>
      <c r="CU11" s="622"/>
      <c r="CV11" s="622"/>
      <c r="CW11" s="622"/>
      <c r="CX11" s="622"/>
      <c r="CY11" s="623"/>
      <c r="CZ11" s="659">
        <v>1.6</v>
      </c>
      <c r="DA11" s="659"/>
      <c r="DB11" s="659"/>
      <c r="DC11" s="659"/>
      <c r="DD11" s="627">
        <v>981543</v>
      </c>
      <c r="DE11" s="622"/>
      <c r="DF11" s="622"/>
      <c r="DG11" s="622"/>
      <c r="DH11" s="622"/>
      <c r="DI11" s="622"/>
      <c r="DJ11" s="622"/>
      <c r="DK11" s="622"/>
      <c r="DL11" s="622"/>
      <c r="DM11" s="622"/>
      <c r="DN11" s="622"/>
      <c r="DO11" s="622"/>
      <c r="DP11" s="623"/>
      <c r="DQ11" s="627">
        <v>1356824</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28667017</v>
      </c>
      <c r="BH12" s="622"/>
      <c r="BI12" s="622"/>
      <c r="BJ12" s="622"/>
      <c r="BK12" s="622"/>
      <c r="BL12" s="622"/>
      <c r="BM12" s="622"/>
      <c r="BN12" s="623"/>
      <c r="BO12" s="659">
        <v>43.3</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3940157</v>
      </c>
      <c r="CS12" s="622"/>
      <c r="CT12" s="622"/>
      <c r="CU12" s="622"/>
      <c r="CV12" s="622"/>
      <c r="CW12" s="622"/>
      <c r="CX12" s="622"/>
      <c r="CY12" s="623"/>
      <c r="CZ12" s="659">
        <v>2.7</v>
      </c>
      <c r="DA12" s="659"/>
      <c r="DB12" s="659"/>
      <c r="DC12" s="659"/>
      <c r="DD12" s="627">
        <v>173965</v>
      </c>
      <c r="DE12" s="622"/>
      <c r="DF12" s="622"/>
      <c r="DG12" s="622"/>
      <c r="DH12" s="622"/>
      <c r="DI12" s="622"/>
      <c r="DJ12" s="622"/>
      <c r="DK12" s="622"/>
      <c r="DL12" s="622"/>
      <c r="DM12" s="622"/>
      <c r="DN12" s="622"/>
      <c r="DO12" s="622"/>
      <c r="DP12" s="623"/>
      <c r="DQ12" s="627">
        <v>2634813</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28489226</v>
      </c>
      <c r="BH13" s="622"/>
      <c r="BI13" s="622"/>
      <c r="BJ13" s="622"/>
      <c r="BK13" s="622"/>
      <c r="BL13" s="622"/>
      <c r="BM13" s="622"/>
      <c r="BN13" s="623"/>
      <c r="BO13" s="659">
        <v>43.1</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13475403</v>
      </c>
      <c r="CS13" s="622"/>
      <c r="CT13" s="622"/>
      <c r="CU13" s="622"/>
      <c r="CV13" s="622"/>
      <c r="CW13" s="622"/>
      <c r="CX13" s="622"/>
      <c r="CY13" s="623"/>
      <c r="CZ13" s="659">
        <v>9.3000000000000007</v>
      </c>
      <c r="DA13" s="659"/>
      <c r="DB13" s="659"/>
      <c r="DC13" s="659"/>
      <c r="DD13" s="627">
        <v>7257240</v>
      </c>
      <c r="DE13" s="622"/>
      <c r="DF13" s="622"/>
      <c r="DG13" s="622"/>
      <c r="DH13" s="622"/>
      <c r="DI13" s="622"/>
      <c r="DJ13" s="622"/>
      <c r="DK13" s="622"/>
      <c r="DL13" s="622"/>
      <c r="DM13" s="622"/>
      <c r="DN13" s="622"/>
      <c r="DO13" s="622"/>
      <c r="DP13" s="623"/>
      <c r="DQ13" s="627">
        <v>7442786</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2458</v>
      </c>
      <c r="S14" s="622"/>
      <c r="T14" s="622"/>
      <c r="U14" s="622"/>
      <c r="V14" s="622"/>
      <c r="W14" s="622"/>
      <c r="X14" s="622"/>
      <c r="Y14" s="623"/>
      <c r="Z14" s="659">
        <v>0</v>
      </c>
      <c r="AA14" s="659"/>
      <c r="AB14" s="659"/>
      <c r="AC14" s="659"/>
      <c r="AD14" s="660">
        <v>2458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1160921</v>
      </c>
      <c r="BH14" s="622"/>
      <c r="BI14" s="622"/>
      <c r="BJ14" s="622"/>
      <c r="BK14" s="622"/>
      <c r="BL14" s="622"/>
      <c r="BM14" s="622"/>
      <c r="BN14" s="623"/>
      <c r="BO14" s="659">
        <v>1.8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3883338</v>
      </c>
      <c r="CS14" s="622"/>
      <c r="CT14" s="622"/>
      <c r="CU14" s="622"/>
      <c r="CV14" s="622"/>
      <c r="CW14" s="622"/>
      <c r="CX14" s="622"/>
      <c r="CY14" s="623"/>
      <c r="CZ14" s="659">
        <v>2.7</v>
      </c>
      <c r="DA14" s="659"/>
      <c r="DB14" s="659"/>
      <c r="DC14" s="659"/>
      <c r="DD14" s="627">
        <v>268949</v>
      </c>
      <c r="DE14" s="622"/>
      <c r="DF14" s="622"/>
      <c r="DG14" s="622"/>
      <c r="DH14" s="622"/>
      <c r="DI14" s="622"/>
      <c r="DJ14" s="622"/>
      <c r="DK14" s="622"/>
      <c r="DL14" s="622"/>
      <c r="DM14" s="622"/>
      <c r="DN14" s="622"/>
      <c r="DO14" s="622"/>
      <c r="DP14" s="623"/>
      <c r="DQ14" s="627">
        <v>3545948</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2561298</v>
      </c>
      <c r="BH15" s="622"/>
      <c r="BI15" s="622"/>
      <c r="BJ15" s="622"/>
      <c r="BK15" s="622"/>
      <c r="BL15" s="622"/>
      <c r="BM15" s="622"/>
      <c r="BN15" s="623"/>
      <c r="BO15" s="659">
        <v>3.9</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22097558</v>
      </c>
      <c r="CS15" s="622"/>
      <c r="CT15" s="622"/>
      <c r="CU15" s="622"/>
      <c r="CV15" s="622"/>
      <c r="CW15" s="622"/>
      <c r="CX15" s="622"/>
      <c r="CY15" s="623"/>
      <c r="CZ15" s="659">
        <v>15.3</v>
      </c>
      <c r="DA15" s="659"/>
      <c r="DB15" s="659"/>
      <c r="DC15" s="659"/>
      <c r="DD15" s="627">
        <v>7948989</v>
      </c>
      <c r="DE15" s="622"/>
      <c r="DF15" s="622"/>
      <c r="DG15" s="622"/>
      <c r="DH15" s="622"/>
      <c r="DI15" s="622"/>
      <c r="DJ15" s="622"/>
      <c r="DK15" s="622"/>
      <c r="DL15" s="622"/>
      <c r="DM15" s="622"/>
      <c r="DN15" s="622"/>
      <c r="DO15" s="622"/>
      <c r="DP15" s="623"/>
      <c r="DQ15" s="627">
        <v>12935700</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307748</v>
      </c>
      <c r="S16" s="622"/>
      <c r="T16" s="622"/>
      <c r="U16" s="622"/>
      <c r="V16" s="622"/>
      <c r="W16" s="622"/>
      <c r="X16" s="622"/>
      <c r="Y16" s="623"/>
      <c r="Z16" s="659">
        <v>0.2</v>
      </c>
      <c r="AA16" s="659"/>
      <c r="AB16" s="659"/>
      <c r="AC16" s="659"/>
      <c r="AD16" s="660">
        <v>307748</v>
      </c>
      <c r="AE16" s="660"/>
      <c r="AF16" s="660"/>
      <c r="AG16" s="660"/>
      <c r="AH16" s="660"/>
      <c r="AI16" s="660"/>
      <c r="AJ16" s="660"/>
      <c r="AK16" s="660"/>
      <c r="AL16" s="624">
        <v>0.4</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136</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459881</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155633</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1218553</v>
      </c>
      <c r="S17" s="622"/>
      <c r="T17" s="622"/>
      <c r="U17" s="622"/>
      <c r="V17" s="622"/>
      <c r="W17" s="622"/>
      <c r="X17" s="622"/>
      <c r="Y17" s="623"/>
      <c r="Z17" s="659">
        <v>0.8</v>
      </c>
      <c r="AA17" s="659"/>
      <c r="AB17" s="659"/>
      <c r="AC17" s="659"/>
      <c r="AD17" s="660">
        <v>1218553</v>
      </c>
      <c r="AE17" s="660"/>
      <c r="AF17" s="660"/>
      <c r="AG17" s="660"/>
      <c r="AH17" s="660"/>
      <c r="AI17" s="660"/>
      <c r="AJ17" s="660"/>
      <c r="AK17" s="660"/>
      <c r="AL17" s="624">
        <v>1.6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9954746</v>
      </c>
      <c r="CS17" s="622"/>
      <c r="CT17" s="622"/>
      <c r="CU17" s="622"/>
      <c r="CV17" s="622"/>
      <c r="CW17" s="622"/>
      <c r="CX17" s="622"/>
      <c r="CY17" s="623"/>
      <c r="CZ17" s="659">
        <v>6.9</v>
      </c>
      <c r="DA17" s="659"/>
      <c r="DB17" s="659"/>
      <c r="DC17" s="659"/>
      <c r="DD17" s="627" t="s">
        <v>122</v>
      </c>
      <c r="DE17" s="622"/>
      <c r="DF17" s="622"/>
      <c r="DG17" s="622"/>
      <c r="DH17" s="622"/>
      <c r="DI17" s="622"/>
      <c r="DJ17" s="622"/>
      <c r="DK17" s="622"/>
      <c r="DL17" s="622"/>
      <c r="DM17" s="622"/>
      <c r="DN17" s="622"/>
      <c r="DO17" s="622"/>
      <c r="DP17" s="623"/>
      <c r="DQ17" s="627">
        <v>9587885</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496179</v>
      </c>
      <c r="S18" s="622"/>
      <c r="T18" s="622"/>
      <c r="U18" s="622"/>
      <c r="V18" s="622"/>
      <c r="W18" s="622"/>
      <c r="X18" s="622"/>
      <c r="Y18" s="623"/>
      <c r="Z18" s="659">
        <v>0.3</v>
      </c>
      <c r="AA18" s="659"/>
      <c r="AB18" s="659"/>
      <c r="AC18" s="659"/>
      <c r="AD18" s="660">
        <v>496179</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460421</v>
      </c>
      <c r="S19" s="622"/>
      <c r="T19" s="622"/>
      <c r="U19" s="622"/>
      <c r="V19" s="622"/>
      <c r="W19" s="622"/>
      <c r="X19" s="622"/>
      <c r="Y19" s="623"/>
      <c r="Z19" s="659">
        <v>0.3</v>
      </c>
      <c r="AA19" s="659"/>
      <c r="AB19" s="659"/>
      <c r="AC19" s="659"/>
      <c r="AD19" s="660">
        <v>460421</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6829825</v>
      </c>
      <c r="BH19" s="622"/>
      <c r="BI19" s="622"/>
      <c r="BJ19" s="622"/>
      <c r="BK19" s="622"/>
      <c r="BL19" s="622"/>
      <c r="BM19" s="622"/>
      <c r="BN19" s="623"/>
      <c r="BO19" s="659">
        <v>10.3</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35758</v>
      </c>
      <c r="S20" s="622"/>
      <c r="T20" s="622"/>
      <c r="U20" s="622"/>
      <c r="V20" s="622"/>
      <c r="W20" s="622"/>
      <c r="X20" s="622"/>
      <c r="Y20" s="623"/>
      <c r="Z20" s="659">
        <v>0</v>
      </c>
      <c r="AA20" s="659"/>
      <c r="AB20" s="659"/>
      <c r="AC20" s="659"/>
      <c r="AD20" s="660">
        <v>35758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6829825</v>
      </c>
      <c r="BH20" s="622"/>
      <c r="BI20" s="622"/>
      <c r="BJ20" s="622"/>
      <c r="BK20" s="622"/>
      <c r="BL20" s="622"/>
      <c r="BM20" s="622"/>
      <c r="BN20" s="623"/>
      <c r="BO20" s="659">
        <v>10.3</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144248485</v>
      </c>
      <c r="CS20" s="622"/>
      <c r="CT20" s="622"/>
      <c r="CU20" s="622"/>
      <c r="CV20" s="622"/>
      <c r="CW20" s="622"/>
      <c r="CX20" s="622"/>
      <c r="CY20" s="623"/>
      <c r="CZ20" s="659">
        <v>100</v>
      </c>
      <c r="DA20" s="659"/>
      <c r="DB20" s="659"/>
      <c r="DC20" s="659"/>
      <c r="DD20" s="627">
        <v>21669018</v>
      </c>
      <c r="DE20" s="622"/>
      <c r="DF20" s="622"/>
      <c r="DG20" s="622"/>
      <c r="DH20" s="622"/>
      <c r="DI20" s="622"/>
      <c r="DJ20" s="622"/>
      <c r="DK20" s="622"/>
      <c r="DL20" s="622"/>
      <c r="DM20" s="622"/>
      <c r="DN20" s="622"/>
      <c r="DO20" s="622"/>
      <c r="DP20" s="623"/>
      <c r="DQ20" s="627">
        <v>89667527</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1329223</v>
      </c>
      <c r="S21" s="622"/>
      <c r="T21" s="622"/>
      <c r="U21" s="622"/>
      <c r="V21" s="622"/>
      <c r="W21" s="622"/>
      <c r="X21" s="622"/>
      <c r="Y21" s="623"/>
      <c r="Z21" s="659">
        <v>0.9</v>
      </c>
      <c r="AA21" s="659"/>
      <c r="AB21" s="659"/>
      <c r="AC21" s="659"/>
      <c r="AD21" s="660">
        <v>689542</v>
      </c>
      <c r="AE21" s="660"/>
      <c r="AF21" s="660"/>
      <c r="AG21" s="660"/>
      <c r="AH21" s="660"/>
      <c r="AI21" s="660"/>
      <c r="AJ21" s="660"/>
      <c r="AK21" s="660"/>
      <c r="AL21" s="624">
        <v>0.9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1234</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689542</v>
      </c>
      <c r="S22" s="622"/>
      <c r="T22" s="622"/>
      <c r="U22" s="622"/>
      <c r="V22" s="622"/>
      <c r="W22" s="622"/>
      <c r="X22" s="622"/>
      <c r="Y22" s="623"/>
      <c r="Z22" s="659">
        <v>0.5</v>
      </c>
      <c r="AA22" s="659"/>
      <c r="AB22" s="659"/>
      <c r="AC22" s="659"/>
      <c r="AD22" s="660">
        <v>689542</v>
      </c>
      <c r="AE22" s="660"/>
      <c r="AF22" s="660"/>
      <c r="AG22" s="660"/>
      <c r="AH22" s="660"/>
      <c r="AI22" s="660"/>
      <c r="AJ22" s="660"/>
      <c r="AK22" s="660"/>
      <c r="AL22" s="624">
        <v>0.9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2795870</v>
      </c>
      <c r="BH22" s="622"/>
      <c r="BI22" s="622"/>
      <c r="BJ22" s="622"/>
      <c r="BK22" s="622"/>
      <c r="BL22" s="622"/>
      <c r="BM22" s="622"/>
      <c r="BN22" s="623"/>
      <c r="BO22" s="659">
        <v>4.2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639600</v>
      </c>
      <c r="S23" s="622"/>
      <c r="T23" s="622"/>
      <c r="U23" s="622"/>
      <c r="V23" s="622"/>
      <c r="W23" s="622"/>
      <c r="X23" s="622"/>
      <c r="Y23" s="623"/>
      <c r="Z23" s="659">
        <v>0.4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4032721</v>
      </c>
      <c r="BH23" s="622"/>
      <c r="BI23" s="622"/>
      <c r="BJ23" s="622"/>
      <c r="BK23" s="622"/>
      <c r="BL23" s="622"/>
      <c r="BM23" s="622"/>
      <c r="BN23" s="623"/>
      <c r="BO23" s="659">
        <v>6.1</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81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73841568</v>
      </c>
      <c r="CS24" s="677"/>
      <c r="CT24" s="677"/>
      <c r="CU24" s="677"/>
      <c r="CV24" s="677"/>
      <c r="CW24" s="677"/>
      <c r="CX24" s="677"/>
      <c r="CY24" s="702"/>
      <c r="CZ24" s="703">
        <v>51.2</v>
      </c>
      <c r="DA24" s="685"/>
      <c r="DB24" s="685"/>
      <c r="DC24" s="705"/>
      <c r="DD24" s="701">
        <v>45117259</v>
      </c>
      <c r="DE24" s="677"/>
      <c r="DF24" s="677"/>
      <c r="DG24" s="677"/>
      <c r="DH24" s="677"/>
      <c r="DI24" s="677"/>
      <c r="DJ24" s="677"/>
      <c r="DK24" s="702"/>
      <c r="DL24" s="701">
        <v>40588768</v>
      </c>
      <c r="DM24" s="677"/>
      <c r="DN24" s="677"/>
      <c r="DO24" s="677"/>
      <c r="DP24" s="677"/>
      <c r="DQ24" s="677"/>
      <c r="DR24" s="677"/>
      <c r="DS24" s="677"/>
      <c r="DT24" s="677"/>
      <c r="DU24" s="677"/>
      <c r="DV24" s="702"/>
      <c r="DW24" s="703">
        <v>52.8</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81186245</v>
      </c>
      <c r="S25" s="622"/>
      <c r="T25" s="622"/>
      <c r="U25" s="622"/>
      <c r="V25" s="622"/>
      <c r="W25" s="622"/>
      <c r="X25" s="622"/>
      <c r="Y25" s="623"/>
      <c r="Z25" s="659">
        <v>55</v>
      </c>
      <c r="AA25" s="659"/>
      <c r="AB25" s="659"/>
      <c r="AC25" s="659"/>
      <c r="AD25" s="660">
        <v>76513843</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20671639</v>
      </c>
      <c r="CS25" s="634"/>
      <c r="CT25" s="634"/>
      <c r="CU25" s="634"/>
      <c r="CV25" s="634"/>
      <c r="CW25" s="634"/>
      <c r="CX25" s="634"/>
      <c r="CY25" s="635"/>
      <c r="CZ25" s="624">
        <v>14.3</v>
      </c>
      <c r="DA25" s="636"/>
      <c r="DB25" s="636"/>
      <c r="DC25" s="637"/>
      <c r="DD25" s="627">
        <v>17686537</v>
      </c>
      <c r="DE25" s="634"/>
      <c r="DF25" s="634"/>
      <c r="DG25" s="634"/>
      <c r="DH25" s="634"/>
      <c r="DI25" s="634"/>
      <c r="DJ25" s="634"/>
      <c r="DK25" s="635"/>
      <c r="DL25" s="627">
        <v>17168564</v>
      </c>
      <c r="DM25" s="634"/>
      <c r="DN25" s="634"/>
      <c r="DO25" s="634"/>
      <c r="DP25" s="634"/>
      <c r="DQ25" s="634"/>
      <c r="DR25" s="634"/>
      <c r="DS25" s="634"/>
      <c r="DT25" s="634"/>
      <c r="DU25" s="634"/>
      <c r="DV25" s="635"/>
      <c r="DW25" s="624">
        <v>22.3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53031</v>
      </c>
      <c r="S26" s="622"/>
      <c r="T26" s="622"/>
      <c r="U26" s="622"/>
      <c r="V26" s="622"/>
      <c r="W26" s="622"/>
      <c r="X26" s="622"/>
      <c r="Y26" s="623"/>
      <c r="Z26" s="659">
        <v>0</v>
      </c>
      <c r="AA26" s="659"/>
      <c r="AB26" s="659"/>
      <c r="AC26" s="659"/>
      <c r="AD26" s="660">
        <v>53031</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13790707</v>
      </c>
      <c r="CS26" s="622"/>
      <c r="CT26" s="622"/>
      <c r="CU26" s="622"/>
      <c r="CV26" s="622"/>
      <c r="CW26" s="622"/>
      <c r="CX26" s="622"/>
      <c r="CY26" s="623"/>
      <c r="CZ26" s="624">
        <v>9.6</v>
      </c>
      <c r="DA26" s="636"/>
      <c r="DB26" s="636"/>
      <c r="DC26" s="637"/>
      <c r="DD26" s="627">
        <v>11812216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258172</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66142894</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43215183</v>
      </c>
      <c r="CS27" s="634"/>
      <c r="CT27" s="634"/>
      <c r="CU27" s="634"/>
      <c r="CV27" s="634"/>
      <c r="CW27" s="634"/>
      <c r="CX27" s="634"/>
      <c r="CY27" s="635"/>
      <c r="CZ27" s="624">
        <v>30</v>
      </c>
      <c r="DA27" s="636"/>
      <c r="DB27" s="636"/>
      <c r="DC27" s="637"/>
      <c r="DD27" s="627">
        <v>17842837</v>
      </c>
      <c r="DE27" s="634"/>
      <c r="DF27" s="634"/>
      <c r="DG27" s="634"/>
      <c r="DH27" s="634"/>
      <c r="DI27" s="634"/>
      <c r="DJ27" s="634"/>
      <c r="DK27" s="635"/>
      <c r="DL27" s="627">
        <v>13832319</v>
      </c>
      <c r="DM27" s="634"/>
      <c r="DN27" s="634"/>
      <c r="DO27" s="634"/>
      <c r="DP27" s="634"/>
      <c r="DQ27" s="634"/>
      <c r="DR27" s="634"/>
      <c r="DS27" s="634"/>
      <c r="DT27" s="634"/>
      <c r="DU27" s="634"/>
      <c r="DV27" s="635"/>
      <c r="DW27" s="624">
        <v>18</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1715348</v>
      </c>
      <c r="S28" s="622"/>
      <c r="T28" s="622"/>
      <c r="U28" s="622"/>
      <c r="V28" s="622"/>
      <c r="W28" s="622"/>
      <c r="X28" s="622"/>
      <c r="Y28" s="623"/>
      <c r="Z28" s="659">
        <v>1.2</v>
      </c>
      <c r="AA28" s="659"/>
      <c r="AB28" s="659"/>
      <c r="AC28" s="659"/>
      <c r="AD28" s="660">
        <v>212005</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9954746</v>
      </c>
      <c r="CS28" s="622"/>
      <c r="CT28" s="622"/>
      <c r="CU28" s="622"/>
      <c r="CV28" s="622"/>
      <c r="CW28" s="622"/>
      <c r="CX28" s="622"/>
      <c r="CY28" s="623"/>
      <c r="CZ28" s="624">
        <v>6.9</v>
      </c>
      <c r="DA28" s="636"/>
      <c r="DB28" s="636"/>
      <c r="DC28" s="637"/>
      <c r="DD28" s="627">
        <v>9587885</v>
      </c>
      <c r="DE28" s="622"/>
      <c r="DF28" s="622"/>
      <c r="DG28" s="622"/>
      <c r="DH28" s="622"/>
      <c r="DI28" s="622"/>
      <c r="DJ28" s="622"/>
      <c r="DK28" s="623"/>
      <c r="DL28" s="627">
        <v>9587885</v>
      </c>
      <c r="DM28" s="622"/>
      <c r="DN28" s="622"/>
      <c r="DO28" s="622"/>
      <c r="DP28" s="622"/>
      <c r="DQ28" s="622"/>
      <c r="DR28" s="622"/>
      <c r="DS28" s="622"/>
      <c r="DT28" s="622"/>
      <c r="DU28" s="622"/>
      <c r="DV28" s="623"/>
      <c r="DW28" s="624">
        <v>12.5</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919035</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9954710</v>
      </c>
      <c r="CS29" s="634"/>
      <c r="CT29" s="634"/>
      <c r="CU29" s="634"/>
      <c r="CV29" s="634"/>
      <c r="CW29" s="634"/>
      <c r="CX29" s="634"/>
      <c r="CY29" s="635"/>
      <c r="CZ29" s="624">
        <v>6.9</v>
      </c>
      <c r="DA29" s="636"/>
      <c r="DB29" s="636"/>
      <c r="DC29" s="637"/>
      <c r="DD29" s="627">
        <v>9587849</v>
      </c>
      <c r="DE29" s="634"/>
      <c r="DF29" s="634"/>
      <c r="DG29" s="634"/>
      <c r="DH29" s="634"/>
      <c r="DI29" s="634"/>
      <c r="DJ29" s="634"/>
      <c r="DK29" s="635"/>
      <c r="DL29" s="627">
        <v>9587849</v>
      </c>
      <c r="DM29" s="634"/>
      <c r="DN29" s="634"/>
      <c r="DO29" s="634"/>
      <c r="DP29" s="634"/>
      <c r="DQ29" s="634"/>
      <c r="DR29" s="634"/>
      <c r="DS29" s="634"/>
      <c r="DT29" s="634"/>
      <c r="DU29" s="634"/>
      <c r="DV29" s="635"/>
      <c r="DW29" s="624">
        <v>12.5</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30383432</v>
      </c>
      <c r="S30" s="622"/>
      <c r="T30" s="622"/>
      <c r="U30" s="622"/>
      <c r="V30" s="622"/>
      <c r="W30" s="622"/>
      <c r="X30" s="622"/>
      <c r="Y30" s="623"/>
      <c r="Z30" s="659">
        <v>20.6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9687335</v>
      </c>
      <c r="CS30" s="622"/>
      <c r="CT30" s="622"/>
      <c r="CU30" s="622"/>
      <c r="CV30" s="622"/>
      <c r="CW30" s="622"/>
      <c r="CX30" s="622"/>
      <c r="CY30" s="623"/>
      <c r="CZ30" s="624">
        <v>6.7</v>
      </c>
      <c r="DA30" s="636"/>
      <c r="DB30" s="636"/>
      <c r="DC30" s="637"/>
      <c r="DD30" s="627">
        <v>9320474</v>
      </c>
      <c r="DE30" s="622"/>
      <c r="DF30" s="622"/>
      <c r="DG30" s="622"/>
      <c r="DH30" s="622"/>
      <c r="DI30" s="622"/>
      <c r="DJ30" s="622"/>
      <c r="DK30" s="623"/>
      <c r="DL30" s="627">
        <v>9320474</v>
      </c>
      <c r="DM30" s="622"/>
      <c r="DN30" s="622"/>
      <c r="DO30" s="622"/>
      <c r="DP30" s="622"/>
      <c r="DQ30" s="622"/>
      <c r="DR30" s="622"/>
      <c r="DS30" s="622"/>
      <c r="DT30" s="622"/>
      <c r="DU30" s="622"/>
      <c r="DV30" s="623"/>
      <c r="DW30" s="624">
        <v>12.1</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3999</v>
      </c>
      <c r="S31" s="622"/>
      <c r="T31" s="622"/>
      <c r="U31" s="622"/>
      <c r="V31" s="622"/>
      <c r="W31" s="622"/>
      <c r="X31" s="622"/>
      <c r="Y31" s="623"/>
      <c r="Z31" s="659">
        <v>0</v>
      </c>
      <c r="AA31" s="659"/>
      <c r="AB31" s="659"/>
      <c r="AC31" s="659"/>
      <c r="AD31" s="660">
        <v>3999</v>
      </c>
      <c r="AE31" s="660"/>
      <c r="AF31" s="660"/>
      <c r="AG31" s="660"/>
      <c r="AH31" s="660"/>
      <c r="AI31" s="660"/>
      <c r="AJ31" s="660"/>
      <c r="AK31" s="660"/>
      <c r="AL31" s="624">
        <v>0</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97.9</v>
      </c>
      <c r="BN31" s="684"/>
      <c r="BO31" s="684"/>
      <c r="BP31" s="684"/>
      <c r="BQ31" s="686"/>
      <c r="BR31" s="683">
        <v>99.4</v>
      </c>
      <c r="BS31" s="684"/>
      <c r="BT31" s="684"/>
      <c r="BU31" s="684"/>
      <c r="BV31" s="684"/>
      <c r="BW31" s="684"/>
      <c r="BX31" s="685">
        <v>97.7</v>
      </c>
      <c r="BY31" s="684"/>
      <c r="BZ31" s="684"/>
      <c r="CA31" s="684"/>
      <c r="CB31" s="686"/>
      <c r="CD31" s="642"/>
      <c r="CE31" s="643"/>
      <c r="CF31" s="618" t="s">
        <v>300</v>
      </c>
      <c r="CG31" s="619"/>
      <c r="CH31" s="619"/>
      <c r="CI31" s="619"/>
      <c r="CJ31" s="619"/>
      <c r="CK31" s="619"/>
      <c r="CL31" s="619"/>
      <c r="CM31" s="619"/>
      <c r="CN31" s="619"/>
      <c r="CO31" s="619"/>
      <c r="CP31" s="619"/>
      <c r="CQ31" s="620"/>
      <c r="CR31" s="621">
        <v>267375</v>
      </c>
      <c r="CS31" s="634"/>
      <c r="CT31" s="634"/>
      <c r="CU31" s="634"/>
      <c r="CV31" s="634"/>
      <c r="CW31" s="634"/>
      <c r="CX31" s="634"/>
      <c r="CY31" s="635"/>
      <c r="CZ31" s="624">
        <v>0.2</v>
      </c>
      <c r="DA31" s="636"/>
      <c r="DB31" s="636"/>
      <c r="DC31" s="637"/>
      <c r="DD31" s="627">
        <v>267375</v>
      </c>
      <c r="DE31" s="634"/>
      <c r="DF31" s="634"/>
      <c r="DG31" s="634"/>
      <c r="DH31" s="634"/>
      <c r="DI31" s="634"/>
      <c r="DJ31" s="634"/>
      <c r="DK31" s="635"/>
      <c r="DL31" s="627">
        <v>267375</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11100974</v>
      </c>
      <c r="S32" s="622"/>
      <c r="T32" s="622"/>
      <c r="U32" s="622"/>
      <c r="V32" s="622"/>
      <c r="W32" s="622"/>
      <c r="X32" s="622"/>
      <c r="Y32" s="623"/>
      <c r="Z32" s="659">
        <v>7.5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99.2</v>
      </c>
      <c r="BH32" s="634"/>
      <c r="BI32" s="634"/>
      <c r="BJ32" s="634"/>
      <c r="BK32" s="634"/>
      <c r="BL32" s="634"/>
      <c r="BM32" s="625">
        <v>97</v>
      </c>
      <c r="BN32" s="634"/>
      <c r="BO32" s="634"/>
      <c r="BP32" s="634"/>
      <c r="BQ32" s="657"/>
      <c r="BR32" s="687">
        <v>99</v>
      </c>
      <c r="BS32" s="634"/>
      <c r="BT32" s="634"/>
      <c r="BU32" s="634"/>
      <c r="BV32" s="634"/>
      <c r="BW32" s="634"/>
      <c r="BX32" s="625">
        <v>96.7</v>
      </c>
      <c r="BY32" s="634"/>
      <c r="BZ32" s="634"/>
      <c r="CA32" s="634"/>
      <c r="CB32" s="657"/>
      <c r="CD32" s="644"/>
      <c r="CE32" s="645"/>
      <c r="CF32" s="618" t="s">
        <v>304</v>
      </c>
      <c r="CG32" s="619"/>
      <c r="CH32" s="619"/>
      <c r="CI32" s="619"/>
      <c r="CJ32" s="619"/>
      <c r="CK32" s="619"/>
      <c r="CL32" s="619"/>
      <c r="CM32" s="619"/>
      <c r="CN32" s="619"/>
      <c r="CO32" s="619"/>
      <c r="CP32" s="619"/>
      <c r="CQ32" s="620"/>
      <c r="CR32" s="621">
        <v>36</v>
      </c>
      <c r="CS32" s="622"/>
      <c r="CT32" s="622"/>
      <c r="CU32" s="622"/>
      <c r="CV32" s="622"/>
      <c r="CW32" s="622"/>
      <c r="CX32" s="622"/>
      <c r="CY32" s="623"/>
      <c r="CZ32" s="624">
        <v>0</v>
      </c>
      <c r="DA32" s="636"/>
      <c r="DB32" s="636"/>
      <c r="DC32" s="637"/>
      <c r="DD32" s="627">
        <v>36</v>
      </c>
      <c r="DE32" s="622"/>
      <c r="DF32" s="622"/>
      <c r="DG32" s="622"/>
      <c r="DH32" s="622"/>
      <c r="DI32" s="622"/>
      <c r="DJ32" s="622"/>
      <c r="DK32" s="623"/>
      <c r="DL32" s="627">
        <v>36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778462</v>
      </c>
      <c r="S33" s="622"/>
      <c r="T33" s="622"/>
      <c r="U33" s="622"/>
      <c r="V33" s="622"/>
      <c r="W33" s="622"/>
      <c r="X33" s="622"/>
      <c r="Y33" s="623"/>
      <c r="Z33" s="659">
        <v>0.5</v>
      </c>
      <c r="AA33" s="659"/>
      <c r="AB33" s="659"/>
      <c r="AC33" s="659"/>
      <c r="AD33" s="660">
        <v>43669</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98.4</v>
      </c>
      <c r="BN33" s="606"/>
      <c r="BO33" s="606"/>
      <c r="BP33" s="606"/>
      <c r="BQ33" s="669"/>
      <c r="BR33" s="682">
        <v>99.6</v>
      </c>
      <c r="BS33" s="606"/>
      <c r="BT33" s="606"/>
      <c r="BU33" s="606"/>
      <c r="BV33" s="606"/>
      <c r="BW33" s="606"/>
      <c r="BX33" s="652">
        <v>98.2</v>
      </c>
      <c r="BY33" s="606"/>
      <c r="BZ33" s="606"/>
      <c r="CA33" s="606"/>
      <c r="CB33" s="669"/>
      <c r="CD33" s="618" t="s">
        <v>307</v>
      </c>
      <c r="CE33" s="619"/>
      <c r="CF33" s="619"/>
      <c r="CG33" s="619"/>
      <c r="CH33" s="619"/>
      <c r="CI33" s="619"/>
      <c r="CJ33" s="619"/>
      <c r="CK33" s="619"/>
      <c r="CL33" s="619"/>
      <c r="CM33" s="619"/>
      <c r="CN33" s="619"/>
      <c r="CO33" s="619"/>
      <c r="CP33" s="619"/>
      <c r="CQ33" s="620"/>
      <c r="CR33" s="621">
        <v>48278018</v>
      </c>
      <c r="CS33" s="634"/>
      <c r="CT33" s="634"/>
      <c r="CU33" s="634"/>
      <c r="CV33" s="634"/>
      <c r="CW33" s="634"/>
      <c r="CX33" s="634"/>
      <c r="CY33" s="635"/>
      <c r="CZ33" s="624">
        <v>33.5</v>
      </c>
      <c r="DA33" s="636"/>
      <c r="DB33" s="636"/>
      <c r="DC33" s="637"/>
      <c r="DD33" s="627">
        <v>38653521</v>
      </c>
      <c r="DE33" s="634"/>
      <c r="DF33" s="634"/>
      <c r="DG33" s="634"/>
      <c r="DH33" s="634"/>
      <c r="DI33" s="634"/>
      <c r="DJ33" s="634"/>
      <c r="DK33" s="635"/>
      <c r="DL33" s="627">
        <v>28524451</v>
      </c>
      <c r="DM33" s="634"/>
      <c r="DN33" s="634"/>
      <c r="DO33" s="634"/>
      <c r="DP33" s="634"/>
      <c r="DQ33" s="634"/>
      <c r="DR33" s="634"/>
      <c r="DS33" s="634"/>
      <c r="DT33" s="634"/>
      <c r="DU33" s="634"/>
      <c r="DV33" s="635"/>
      <c r="DW33" s="624">
        <v>37.1</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353899</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21054493</v>
      </c>
      <c r="CS34" s="622"/>
      <c r="CT34" s="622"/>
      <c r="CU34" s="622"/>
      <c r="CV34" s="622"/>
      <c r="CW34" s="622"/>
      <c r="CX34" s="622"/>
      <c r="CY34" s="623"/>
      <c r="CZ34" s="624">
        <v>14.6</v>
      </c>
      <c r="DA34" s="636"/>
      <c r="DB34" s="636"/>
      <c r="DC34" s="637"/>
      <c r="DD34" s="627">
        <v>16720871</v>
      </c>
      <c r="DE34" s="622"/>
      <c r="DF34" s="622"/>
      <c r="DG34" s="622"/>
      <c r="DH34" s="622"/>
      <c r="DI34" s="622"/>
      <c r="DJ34" s="622"/>
      <c r="DK34" s="623"/>
      <c r="DL34" s="627">
        <v>12912966</v>
      </c>
      <c r="DM34" s="622"/>
      <c r="DN34" s="622"/>
      <c r="DO34" s="622"/>
      <c r="DP34" s="622"/>
      <c r="DQ34" s="622"/>
      <c r="DR34" s="622"/>
      <c r="DS34" s="622"/>
      <c r="DT34" s="622"/>
      <c r="DU34" s="622"/>
      <c r="DV34" s="623"/>
      <c r="DW34" s="624">
        <v>16.8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3555476</v>
      </c>
      <c r="S35" s="622"/>
      <c r="T35" s="622"/>
      <c r="U35" s="622"/>
      <c r="V35" s="622"/>
      <c r="W35" s="622"/>
      <c r="X35" s="622"/>
      <c r="Y35" s="623"/>
      <c r="Z35" s="659">
        <v>2.4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107492</v>
      </c>
      <c r="CS35" s="634"/>
      <c r="CT35" s="634"/>
      <c r="CU35" s="634"/>
      <c r="CV35" s="634"/>
      <c r="CW35" s="634"/>
      <c r="CX35" s="634"/>
      <c r="CY35" s="635"/>
      <c r="CZ35" s="624">
        <v>0.1</v>
      </c>
      <c r="DA35" s="636"/>
      <c r="DB35" s="636"/>
      <c r="DC35" s="637"/>
      <c r="DD35" s="627">
        <v>90992</v>
      </c>
      <c r="DE35" s="634"/>
      <c r="DF35" s="634"/>
      <c r="DG35" s="634"/>
      <c r="DH35" s="634"/>
      <c r="DI35" s="634"/>
      <c r="DJ35" s="634"/>
      <c r="DK35" s="635"/>
      <c r="DL35" s="627">
        <v>90992</v>
      </c>
      <c r="DM35" s="634"/>
      <c r="DN35" s="634"/>
      <c r="DO35" s="634"/>
      <c r="DP35" s="634"/>
      <c r="DQ35" s="634"/>
      <c r="DR35" s="634"/>
      <c r="DS35" s="634"/>
      <c r="DT35" s="634"/>
      <c r="DU35" s="634"/>
      <c r="DV35" s="635"/>
      <c r="DW35" s="624">
        <v>0.1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3556530</v>
      </c>
      <c r="S36" s="622"/>
      <c r="T36" s="622"/>
      <c r="U36" s="622"/>
      <c r="V36" s="622"/>
      <c r="W36" s="622"/>
      <c r="X36" s="622"/>
      <c r="Y36" s="623"/>
      <c r="Z36" s="659">
        <v>2.4</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14098901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1899619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14960200</v>
      </c>
      <c r="CS36" s="622"/>
      <c r="CT36" s="622"/>
      <c r="CU36" s="622"/>
      <c r="CV36" s="622"/>
      <c r="CW36" s="622"/>
      <c r="CX36" s="622"/>
      <c r="CY36" s="623"/>
      <c r="CZ36" s="624">
        <v>10.4</v>
      </c>
      <c r="DA36" s="636"/>
      <c r="DB36" s="636"/>
      <c r="DC36" s="637"/>
      <c r="DD36" s="627">
        <v>13742182</v>
      </c>
      <c r="DE36" s="622"/>
      <c r="DF36" s="622"/>
      <c r="DG36" s="622"/>
      <c r="DH36" s="622"/>
      <c r="DI36" s="622"/>
      <c r="DJ36" s="622"/>
      <c r="DK36" s="623"/>
      <c r="DL36" s="627">
        <v>10492462</v>
      </c>
      <c r="DM36" s="622"/>
      <c r="DN36" s="622"/>
      <c r="DO36" s="622"/>
      <c r="DP36" s="622"/>
      <c r="DQ36" s="622"/>
      <c r="DR36" s="622"/>
      <c r="DS36" s="622"/>
      <c r="DT36" s="622"/>
      <c r="DU36" s="622"/>
      <c r="DV36" s="623"/>
      <c r="DW36" s="624">
        <v>13.7</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4891437</v>
      </c>
      <c r="S37" s="622"/>
      <c r="T37" s="622"/>
      <c r="U37" s="622"/>
      <c r="V37" s="622"/>
      <c r="W37" s="622"/>
      <c r="X37" s="622"/>
      <c r="Y37" s="623"/>
      <c r="Z37" s="659">
        <v>3.3</v>
      </c>
      <c r="AA37" s="659"/>
      <c r="AB37" s="659"/>
      <c r="AC37" s="659"/>
      <c r="AD37" s="660">
        <v>248</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2803751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1277506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3808310</v>
      </c>
      <c r="CS37" s="634"/>
      <c r="CT37" s="634"/>
      <c r="CU37" s="634"/>
      <c r="CV37" s="634"/>
      <c r="CW37" s="634"/>
      <c r="CX37" s="634"/>
      <c r="CY37" s="635"/>
      <c r="CZ37" s="624">
        <v>2.6</v>
      </c>
      <c r="DA37" s="636"/>
      <c r="DB37" s="636"/>
      <c r="DC37" s="637"/>
      <c r="DD37" s="627">
        <v>3796887</v>
      </c>
      <c r="DE37" s="634"/>
      <c r="DF37" s="634"/>
      <c r="DG37" s="634"/>
      <c r="DH37" s="634"/>
      <c r="DI37" s="634"/>
      <c r="DJ37" s="634"/>
      <c r="DK37" s="635"/>
      <c r="DL37" s="627">
        <v>3746869</v>
      </c>
      <c r="DM37" s="634"/>
      <c r="DN37" s="634"/>
      <c r="DO37" s="634"/>
      <c r="DP37" s="634"/>
      <c r="DQ37" s="634"/>
      <c r="DR37" s="634"/>
      <c r="DS37" s="634"/>
      <c r="DT37" s="634"/>
      <c r="DU37" s="634"/>
      <c r="DV37" s="635"/>
      <c r="DW37" s="624">
        <v>4.9000000000000004</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8846100</v>
      </c>
      <c r="S38" s="622"/>
      <c r="T38" s="622"/>
      <c r="U38" s="622"/>
      <c r="V38" s="622"/>
      <c r="W38" s="622"/>
      <c r="X38" s="622"/>
      <c r="Y38" s="623"/>
      <c r="Z38" s="659">
        <v>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2462232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42418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8804453</v>
      </c>
      <c r="CS38" s="622"/>
      <c r="CT38" s="622"/>
      <c r="CU38" s="622"/>
      <c r="CV38" s="622"/>
      <c r="CW38" s="622"/>
      <c r="CX38" s="622"/>
      <c r="CY38" s="623"/>
      <c r="CZ38" s="624">
        <v>6.1</v>
      </c>
      <c r="DA38" s="636"/>
      <c r="DB38" s="636"/>
      <c r="DC38" s="637"/>
      <c r="DD38" s="627">
        <v>6835378</v>
      </c>
      <c r="DE38" s="622"/>
      <c r="DF38" s="622"/>
      <c r="DG38" s="622"/>
      <c r="DH38" s="622"/>
      <c r="DI38" s="622"/>
      <c r="DJ38" s="622"/>
      <c r="DK38" s="623"/>
      <c r="DL38" s="627">
        <v>5028031</v>
      </c>
      <c r="DM38" s="622"/>
      <c r="DN38" s="622"/>
      <c r="DO38" s="622"/>
      <c r="DP38" s="622"/>
      <c r="DQ38" s="622"/>
      <c r="DR38" s="622"/>
      <c r="DS38" s="622"/>
      <c r="DT38" s="622"/>
      <c r="DU38" s="622"/>
      <c r="DV38" s="623"/>
      <c r="DW38" s="624">
        <v>6.5</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966182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64445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2017783</v>
      </c>
      <c r="CS39" s="634"/>
      <c r="CT39" s="634"/>
      <c r="CU39" s="634"/>
      <c r="CV39" s="634"/>
      <c r="CW39" s="634"/>
      <c r="CX39" s="634"/>
      <c r="CY39" s="635"/>
      <c r="CZ39" s="624">
        <v>1.4</v>
      </c>
      <c r="DA39" s="636"/>
      <c r="DB39" s="636"/>
      <c r="DC39" s="637"/>
      <c r="DD39" s="627">
        <v>1090244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166712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1333597</v>
      </c>
      <c r="CS40" s="622"/>
      <c r="CT40" s="622"/>
      <c r="CU40" s="622"/>
      <c r="CV40" s="622"/>
      <c r="CW40" s="622"/>
      <c r="CX40" s="622"/>
      <c r="CY40" s="623"/>
      <c r="CZ40" s="624">
        <v>0.9</v>
      </c>
      <c r="DA40" s="636"/>
      <c r="DB40" s="636"/>
      <c r="DC40" s="637"/>
      <c r="DD40" s="627">
        <v>173854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147602140</v>
      </c>
      <c r="S41" s="646"/>
      <c r="T41" s="646"/>
      <c r="U41" s="646"/>
      <c r="V41" s="646"/>
      <c r="W41" s="646"/>
      <c r="X41" s="646"/>
      <c r="Y41" s="649"/>
      <c r="Z41" s="650">
        <v>100</v>
      </c>
      <c r="AA41" s="650"/>
      <c r="AB41" s="650"/>
      <c r="AC41" s="650"/>
      <c r="AD41" s="651">
        <v>76826795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2858979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4841045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22128899</v>
      </c>
      <c r="CS42" s="634"/>
      <c r="CT42" s="634"/>
      <c r="CU42" s="634"/>
      <c r="CV42" s="634"/>
      <c r="CW42" s="634"/>
      <c r="CX42" s="634"/>
      <c r="CY42" s="635"/>
      <c r="CZ42" s="624">
        <v>15.3</v>
      </c>
      <c r="DA42" s="636"/>
      <c r="DB42" s="636"/>
      <c r="DC42" s="637"/>
      <c r="DD42" s="627">
        <v>5896747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492727</v>
      </c>
      <c r="CS43" s="634"/>
      <c r="CT43" s="634"/>
      <c r="CU43" s="634"/>
      <c r="CV43" s="634"/>
      <c r="CW43" s="634"/>
      <c r="CX43" s="634"/>
      <c r="CY43" s="635"/>
      <c r="CZ43" s="624">
        <v>0.3</v>
      </c>
      <c r="DA43" s="636"/>
      <c r="DB43" s="636"/>
      <c r="DC43" s="637"/>
      <c r="DD43" s="627">
        <v>407659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21669018</v>
      </c>
      <c r="CS44" s="622"/>
      <c r="CT44" s="622"/>
      <c r="CU44" s="622"/>
      <c r="CV44" s="622"/>
      <c r="CW44" s="622"/>
      <c r="CX44" s="622"/>
      <c r="CY44" s="623"/>
      <c r="CZ44" s="624">
        <v>15</v>
      </c>
      <c r="DA44" s="625"/>
      <c r="DB44" s="625"/>
      <c r="DC44" s="626"/>
      <c r="DD44" s="627">
        <v>5741114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9734332</v>
      </c>
      <c r="CS45" s="634"/>
      <c r="CT45" s="634"/>
      <c r="CU45" s="634"/>
      <c r="CV45" s="634"/>
      <c r="CW45" s="634"/>
      <c r="CX45" s="634"/>
      <c r="CY45" s="635"/>
      <c r="CZ45" s="624">
        <v>6.7</v>
      </c>
      <c r="DA45" s="636"/>
      <c r="DB45" s="636"/>
      <c r="DC45" s="637"/>
      <c r="DD45" s="627">
        <v>381415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11350972</v>
      </c>
      <c r="CS46" s="622"/>
      <c r="CT46" s="622"/>
      <c r="CU46" s="622"/>
      <c r="CV46" s="622"/>
      <c r="CW46" s="622"/>
      <c r="CX46" s="622"/>
      <c r="CY46" s="623"/>
      <c r="CZ46" s="624">
        <v>7.9</v>
      </c>
      <c r="DA46" s="625"/>
      <c r="DB46" s="625"/>
      <c r="DC46" s="626"/>
      <c r="DD46" s="627">
        <v>5157485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459881</v>
      </c>
      <c r="CS47" s="634"/>
      <c r="CT47" s="634"/>
      <c r="CU47" s="634"/>
      <c r="CV47" s="634"/>
      <c r="CW47" s="634"/>
      <c r="CX47" s="634"/>
      <c r="CY47" s="635"/>
      <c r="CZ47" s="624">
        <v>0.3</v>
      </c>
      <c r="DA47" s="636"/>
      <c r="DB47" s="636"/>
      <c r="DC47" s="637"/>
      <c r="DD47" s="627">
        <v>155633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144248485</v>
      </c>
      <c r="CS49" s="606"/>
      <c r="CT49" s="606"/>
      <c r="CU49" s="606"/>
      <c r="CV49" s="606"/>
      <c r="CW49" s="606"/>
      <c r="CX49" s="606"/>
      <c r="CY49" s="607"/>
      <c r="CZ49" s="608">
        <v>100</v>
      </c>
      <c r="DA49" s="609"/>
      <c r="DB49" s="609"/>
      <c r="DC49" s="610"/>
      <c r="DD49" s="611">
        <v>89667527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DuKhBeR5DwhC5+8n5v299hvlkdyaDFJmxUYSVPnyduyMvWivsoi0nmIQNKRdbmaP7RzLmbqHXWSoKG0oa+OpA==" saltValue="fpl7KZeMCBsiDJYI33e3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3"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6640625" style="231" customWidth="1"/>
    <col min="131" max="131" width="1.554687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4"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4"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4"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4"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4" customHeight="1" thickTop="1" x14ac:dyDescent="0.2">
      <c r="A7" s="236">
        <v>1</v>
      </c>
      <c r="B7" s="1047" t="s">
        <v>374</v>
      </c>
      <c r="C7" s="1048"/>
      <c r="D7" s="1048"/>
      <c r="E7" s="1048"/>
      <c r="F7" s="1048"/>
      <c r="G7" s="1048"/>
      <c r="H7" s="1048"/>
      <c r="I7" s="1048"/>
      <c r="J7" s="1048"/>
      <c r="K7" s="1048"/>
      <c r="L7" s="1048"/>
      <c r="M7" s="1048"/>
      <c r="N7" s="1048"/>
      <c r="O7" s="1048"/>
      <c r="P7" s="1049"/>
      <c r="Q7" s="1102">
        <v>147774</v>
      </c>
      <c r="R7" s="1103"/>
      <c r="S7" s="1103"/>
      <c r="T7" s="1103"/>
      <c r="U7" s="1103"/>
      <c r="V7" s="1103">
        <v>144430</v>
      </c>
      <c r="W7" s="1103"/>
      <c r="X7" s="1103"/>
      <c r="Y7" s="1103"/>
      <c r="Z7" s="1103"/>
      <c r="AA7" s="1103">
        <v>3344</v>
      </c>
      <c r="AB7" s="1103"/>
      <c r="AC7" s="1103"/>
      <c r="AD7" s="1103"/>
      <c r="AE7" s="1104"/>
      <c r="AF7" s="1105">
        <v>2850</v>
      </c>
      <c r="AG7" s="1106"/>
      <c r="AH7" s="1106"/>
      <c r="AI7" s="1106"/>
      <c r="AJ7" s="1107"/>
      <c r="AK7" s="1108">
        <v>3561</v>
      </c>
      <c r="AL7" s="1109"/>
      <c r="AM7" s="1109"/>
      <c r="AN7" s="1109"/>
      <c r="AO7" s="1109"/>
      <c r="AP7" s="1109">
        <v>98508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562</v>
      </c>
      <c r="BT7" s="1100"/>
      <c r="BU7" s="1100"/>
      <c r="BV7" s="1100"/>
      <c r="BW7" s="1100"/>
      <c r="BX7" s="1100"/>
      <c r="BY7" s="1100"/>
      <c r="BZ7" s="1100"/>
      <c r="CA7" s="1100"/>
      <c r="CB7" s="1100"/>
      <c r="CC7" s="1100"/>
      <c r="CD7" s="1100"/>
      <c r="CE7" s="1100"/>
      <c r="CF7" s="1100"/>
      <c r="CG7" s="1112"/>
      <c r="CH7" s="1096">
        <v>2392</v>
      </c>
      <c r="CI7" s="1097"/>
      <c r="CJ7" s="1097"/>
      <c r="CK7" s="1097"/>
      <c r="CL7" s="1098"/>
      <c r="CM7" s="1096">
        <v>2439</v>
      </c>
      <c r="CN7" s="1097"/>
      <c r="CO7" s="1097"/>
      <c r="CP7" s="1097"/>
      <c r="CQ7" s="1098"/>
      <c r="CR7" s="1096">
        <v>8</v>
      </c>
      <c r="CS7" s="1097"/>
      <c r="CT7" s="1097"/>
      <c r="CU7" s="1097"/>
      <c r="CV7" s="1098"/>
      <c r="CW7" s="1096" t="s">
        <v>491</v>
      </c>
      <c r="CX7" s="1097"/>
      <c r="CY7" s="1097"/>
      <c r="CZ7" s="1097"/>
      <c r="DA7" s="1098"/>
      <c r="DB7" s="1096" t="s">
        <v>491</v>
      </c>
      <c r="DC7" s="1097"/>
      <c r="DD7" s="1097"/>
      <c r="DE7" s="1097"/>
      <c r="DF7" s="1098"/>
      <c r="DG7" s="1096" t="s">
        <v>491</v>
      </c>
      <c r="DH7" s="1097"/>
      <c r="DI7" s="1097"/>
      <c r="DJ7" s="1097"/>
      <c r="DK7" s="1098"/>
      <c r="DL7" s="1096" t="s">
        <v>491</v>
      </c>
      <c r="DM7" s="1097"/>
      <c r="DN7" s="1097"/>
      <c r="DO7" s="1097"/>
      <c r="DP7" s="1098"/>
      <c r="DQ7" s="1096" t="s">
        <v>491</v>
      </c>
      <c r="DR7" s="1097"/>
      <c r="DS7" s="1097"/>
      <c r="DT7" s="1097"/>
      <c r="DU7" s="1098"/>
      <c r="DV7" s="1099"/>
      <c r="DW7" s="1100"/>
      <c r="DX7" s="1100"/>
      <c r="DY7" s="1100"/>
      <c r="DZ7" s="1101"/>
      <c r="EA7" s="234"/>
    </row>
    <row r="8" spans="1:131" s="235" customFormat="1" ht="26.4" customHeight="1" x14ac:dyDescent="0.2">
      <c r="A8" s="238">
        <v>2</v>
      </c>
      <c r="B8" s="1030" t="s">
        <v>375</v>
      </c>
      <c r="C8" s="1031"/>
      <c r="D8" s="1031"/>
      <c r="E8" s="1031"/>
      <c r="F8" s="1031"/>
      <c r="G8" s="1031"/>
      <c r="H8" s="1031"/>
      <c r="I8" s="1031"/>
      <c r="J8" s="1031"/>
      <c r="K8" s="1031"/>
      <c r="L8" s="1031"/>
      <c r="M8" s="1031"/>
      <c r="N8" s="1031"/>
      <c r="O8" s="1031"/>
      <c r="P8" s="1032"/>
      <c r="Q8" s="1038">
        <v>27</v>
      </c>
      <c r="R8" s="1039"/>
      <c r="S8" s="1039"/>
      <c r="T8" s="1039"/>
      <c r="U8" s="1039"/>
      <c r="V8" s="1039">
        <v>17</v>
      </c>
      <c r="W8" s="1039"/>
      <c r="X8" s="1039"/>
      <c r="Y8" s="1039"/>
      <c r="Z8" s="1039"/>
      <c r="AA8" s="1039">
        <v>10</v>
      </c>
      <c r="AB8" s="1039"/>
      <c r="AC8" s="1039"/>
      <c r="AD8" s="1039"/>
      <c r="AE8" s="1040"/>
      <c r="AF8" s="1035">
        <v>2</v>
      </c>
      <c r="AG8" s="1036"/>
      <c r="AH8" s="1036"/>
      <c r="AI8" s="1036"/>
      <c r="AJ8" s="1037"/>
      <c r="AK8" s="1080">
        <v>0</v>
      </c>
      <c r="AL8" s="1081"/>
      <c r="AM8" s="1081"/>
      <c r="AN8" s="1081"/>
      <c r="AO8" s="1081"/>
      <c r="AP8" s="1081">
        <v>30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563</v>
      </c>
      <c r="BT8" s="993"/>
      <c r="BU8" s="993"/>
      <c r="BV8" s="993"/>
      <c r="BW8" s="993"/>
      <c r="BX8" s="993"/>
      <c r="BY8" s="993"/>
      <c r="BZ8" s="993"/>
      <c r="CA8" s="993"/>
      <c r="CB8" s="993"/>
      <c r="CC8" s="993"/>
      <c r="CD8" s="993"/>
      <c r="CE8" s="993"/>
      <c r="CF8" s="993"/>
      <c r="CG8" s="1014"/>
      <c r="CH8" s="989">
        <v>0</v>
      </c>
      <c r="CI8" s="990"/>
      <c r="CJ8" s="990"/>
      <c r="CK8" s="990"/>
      <c r="CL8" s="991"/>
      <c r="CM8" s="989">
        <v>360</v>
      </c>
      <c r="CN8" s="990"/>
      <c r="CO8" s="990"/>
      <c r="CP8" s="990"/>
      <c r="CQ8" s="991"/>
      <c r="CR8" s="989">
        <v>255</v>
      </c>
      <c r="CS8" s="990"/>
      <c r="CT8" s="990"/>
      <c r="CU8" s="990"/>
      <c r="CV8" s="991"/>
      <c r="CW8" s="989">
        <v>46</v>
      </c>
      <c r="CX8" s="990"/>
      <c r="CY8" s="990"/>
      <c r="CZ8" s="990"/>
      <c r="DA8" s="991"/>
      <c r="DB8" s="989" t="s">
        <v>491</v>
      </c>
      <c r="DC8" s="990"/>
      <c r="DD8" s="990"/>
      <c r="DE8" s="990"/>
      <c r="DF8" s="991"/>
      <c r="DG8" s="989" t="s">
        <v>491</v>
      </c>
      <c r="DH8" s="990"/>
      <c r="DI8" s="990"/>
      <c r="DJ8" s="990"/>
      <c r="DK8" s="991"/>
      <c r="DL8" s="989" t="s">
        <v>491</v>
      </c>
      <c r="DM8" s="990"/>
      <c r="DN8" s="990"/>
      <c r="DO8" s="990"/>
      <c r="DP8" s="991"/>
      <c r="DQ8" s="989" t="s">
        <v>491</v>
      </c>
      <c r="DR8" s="990"/>
      <c r="DS8" s="990"/>
      <c r="DT8" s="990"/>
      <c r="DU8" s="991"/>
      <c r="DV8" s="992"/>
      <c r="DW8" s="993"/>
      <c r="DX8" s="993"/>
      <c r="DY8" s="993"/>
      <c r="DZ8" s="994"/>
      <c r="EA8" s="234"/>
    </row>
    <row r="9" spans="1:131" s="235" customFormat="1" ht="26.4"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564</v>
      </c>
      <c r="BT9" s="993"/>
      <c r="BU9" s="993"/>
      <c r="BV9" s="993"/>
      <c r="BW9" s="993"/>
      <c r="BX9" s="993"/>
      <c r="BY9" s="993"/>
      <c r="BZ9" s="993"/>
      <c r="CA9" s="993"/>
      <c r="CB9" s="993"/>
      <c r="CC9" s="993"/>
      <c r="CD9" s="993"/>
      <c r="CE9" s="993"/>
      <c r="CF9" s="993"/>
      <c r="CG9" s="1014"/>
      <c r="CH9" s="989">
        <v>-3</v>
      </c>
      <c r="CI9" s="990"/>
      <c r="CJ9" s="990"/>
      <c r="CK9" s="990"/>
      <c r="CL9" s="991"/>
      <c r="CM9" s="989">
        <v>151</v>
      </c>
      <c r="CN9" s="990"/>
      <c r="CO9" s="990"/>
      <c r="CP9" s="990"/>
      <c r="CQ9" s="991"/>
      <c r="CR9" s="989">
        <v>66</v>
      </c>
      <c r="CS9" s="990"/>
      <c r="CT9" s="990"/>
      <c r="CU9" s="990"/>
      <c r="CV9" s="991"/>
      <c r="CW9" s="989">
        <v>108</v>
      </c>
      <c r="CX9" s="990"/>
      <c r="CY9" s="990"/>
      <c r="CZ9" s="990"/>
      <c r="DA9" s="991"/>
      <c r="DB9" s="989" t="s">
        <v>491</v>
      </c>
      <c r="DC9" s="990"/>
      <c r="DD9" s="990"/>
      <c r="DE9" s="990"/>
      <c r="DF9" s="991"/>
      <c r="DG9" s="989" t="s">
        <v>491</v>
      </c>
      <c r="DH9" s="990"/>
      <c r="DI9" s="990"/>
      <c r="DJ9" s="990"/>
      <c r="DK9" s="991"/>
      <c r="DL9" s="989" t="s">
        <v>491</v>
      </c>
      <c r="DM9" s="990"/>
      <c r="DN9" s="990"/>
      <c r="DO9" s="990"/>
      <c r="DP9" s="991"/>
      <c r="DQ9" s="989" t="s">
        <v>491</v>
      </c>
      <c r="DR9" s="990"/>
      <c r="DS9" s="990"/>
      <c r="DT9" s="990"/>
      <c r="DU9" s="991"/>
      <c r="DV9" s="992"/>
      <c r="DW9" s="993"/>
      <c r="DX9" s="993"/>
      <c r="DY9" s="993"/>
      <c r="DZ9" s="994"/>
      <c r="EA9" s="234"/>
    </row>
    <row r="10" spans="1:131" s="235" customFormat="1" ht="26.4"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565</v>
      </c>
      <c r="BT10" s="993"/>
      <c r="BU10" s="993"/>
      <c r="BV10" s="993"/>
      <c r="BW10" s="993"/>
      <c r="BX10" s="993"/>
      <c r="BY10" s="993"/>
      <c r="BZ10" s="993"/>
      <c r="CA10" s="993"/>
      <c r="CB10" s="993"/>
      <c r="CC10" s="993"/>
      <c r="CD10" s="993"/>
      <c r="CE10" s="993"/>
      <c r="CF10" s="993"/>
      <c r="CG10" s="1014"/>
      <c r="CH10" s="989">
        <v>0</v>
      </c>
      <c r="CI10" s="990"/>
      <c r="CJ10" s="990"/>
      <c r="CK10" s="990"/>
      <c r="CL10" s="991"/>
      <c r="CM10" s="989">
        <v>15</v>
      </c>
      <c r="CN10" s="990"/>
      <c r="CO10" s="990"/>
      <c r="CP10" s="990"/>
      <c r="CQ10" s="991"/>
      <c r="CR10" s="989">
        <v>10</v>
      </c>
      <c r="CS10" s="990"/>
      <c r="CT10" s="990"/>
      <c r="CU10" s="990"/>
      <c r="CV10" s="991"/>
      <c r="CW10" s="989">
        <v>60</v>
      </c>
      <c r="CX10" s="990"/>
      <c r="CY10" s="990"/>
      <c r="CZ10" s="990"/>
      <c r="DA10" s="991"/>
      <c r="DB10" s="989" t="s">
        <v>491</v>
      </c>
      <c r="DC10" s="990"/>
      <c r="DD10" s="990"/>
      <c r="DE10" s="990"/>
      <c r="DF10" s="991"/>
      <c r="DG10" s="989" t="s">
        <v>491</v>
      </c>
      <c r="DH10" s="990"/>
      <c r="DI10" s="990"/>
      <c r="DJ10" s="990"/>
      <c r="DK10" s="991"/>
      <c r="DL10" s="989" t="s">
        <v>491</v>
      </c>
      <c r="DM10" s="990"/>
      <c r="DN10" s="990"/>
      <c r="DO10" s="990"/>
      <c r="DP10" s="991"/>
      <c r="DQ10" s="989" t="s">
        <v>491</v>
      </c>
      <c r="DR10" s="990"/>
      <c r="DS10" s="990"/>
      <c r="DT10" s="990"/>
      <c r="DU10" s="991"/>
      <c r="DV10" s="992"/>
      <c r="DW10" s="993"/>
      <c r="DX10" s="993"/>
      <c r="DY10" s="993"/>
      <c r="DZ10" s="994"/>
      <c r="EA10" s="234"/>
    </row>
    <row r="11" spans="1:131" s="235" customFormat="1" ht="26.4"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566</v>
      </c>
      <c r="BT11" s="993"/>
      <c r="BU11" s="993"/>
      <c r="BV11" s="993"/>
      <c r="BW11" s="993"/>
      <c r="BX11" s="993"/>
      <c r="BY11" s="993"/>
      <c r="BZ11" s="993"/>
      <c r="CA11" s="993"/>
      <c r="CB11" s="993"/>
      <c r="CC11" s="993"/>
      <c r="CD11" s="993"/>
      <c r="CE11" s="993"/>
      <c r="CF11" s="993"/>
      <c r="CG11" s="1014"/>
      <c r="CH11" s="989">
        <v>-22</v>
      </c>
      <c r="CI11" s="990"/>
      <c r="CJ11" s="990"/>
      <c r="CK11" s="990"/>
      <c r="CL11" s="991"/>
      <c r="CM11" s="989">
        <v>206</v>
      </c>
      <c r="CN11" s="990"/>
      <c r="CO11" s="990"/>
      <c r="CP11" s="990"/>
      <c r="CQ11" s="991"/>
      <c r="CR11" s="989">
        <v>65</v>
      </c>
      <c r="CS11" s="990"/>
      <c r="CT11" s="990"/>
      <c r="CU11" s="990"/>
      <c r="CV11" s="991"/>
      <c r="CW11" s="989">
        <v>179</v>
      </c>
      <c r="CX11" s="990"/>
      <c r="CY11" s="990"/>
      <c r="CZ11" s="990"/>
      <c r="DA11" s="991"/>
      <c r="DB11" s="989" t="s">
        <v>491</v>
      </c>
      <c r="DC11" s="990"/>
      <c r="DD11" s="990"/>
      <c r="DE11" s="990"/>
      <c r="DF11" s="991"/>
      <c r="DG11" s="989" t="s">
        <v>491</v>
      </c>
      <c r="DH11" s="990"/>
      <c r="DI11" s="990"/>
      <c r="DJ11" s="990"/>
      <c r="DK11" s="991"/>
      <c r="DL11" s="989" t="s">
        <v>491</v>
      </c>
      <c r="DM11" s="990"/>
      <c r="DN11" s="990"/>
      <c r="DO11" s="990"/>
      <c r="DP11" s="991"/>
      <c r="DQ11" s="989" t="s">
        <v>491</v>
      </c>
      <c r="DR11" s="990"/>
      <c r="DS11" s="990"/>
      <c r="DT11" s="990"/>
      <c r="DU11" s="991"/>
      <c r="DV11" s="992"/>
      <c r="DW11" s="993"/>
      <c r="DX11" s="993"/>
      <c r="DY11" s="993"/>
      <c r="DZ11" s="994"/>
      <c r="EA11" s="234"/>
    </row>
    <row r="12" spans="1:131" s="235" customFormat="1" ht="26.4"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567</v>
      </c>
      <c r="BT12" s="993"/>
      <c r="BU12" s="993"/>
      <c r="BV12" s="993"/>
      <c r="BW12" s="993"/>
      <c r="BX12" s="993"/>
      <c r="BY12" s="993"/>
      <c r="BZ12" s="993"/>
      <c r="CA12" s="993"/>
      <c r="CB12" s="993"/>
      <c r="CC12" s="993"/>
      <c r="CD12" s="993"/>
      <c r="CE12" s="993"/>
      <c r="CF12" s="993"/>
      <c r="CG12" s="1014"/>
      <c r="CH12" s="989">
        <v>-3</v>
      </c>
      <c r="CI12" s="990"/>
      <c r="CJ12" s="990"/>
      <c r="CK12" s="990"/>
      <c r="CL12" s="991"/>
      <c r="CM12" s="989">
        <v>260</v>
      </c>
      <c r="CN12" s="990"/>
      <c r="CO12" s="990"/>
      <c r="CP12" s="990"/>
      <c r="CQ12" s="991"/>
      <c r="CR12" s="989">
        <v>84</v>
      </c>
      <c r="CS12" s="990"/>
      <c r="CT12" s="990"/>
      <c r="CU12" s="990"/>
      <c r="CV12" s="991"/>
      <c r="CW12" s="989">
        <v>59</v>
      </c>
      <c r="CX12" s="990"/>
      <c r="CY12" s="990"/>
      <c r="CZ12" s="990"/>
      <c r="DA12" s="991"/>
      <c r="DB12" s="989" t="s">
        <v>491</v>
      </c>
      <c r="DC12" s="990"/>
      <c r="DD12" s="990"/>
      <c r="DE12" s="990"/>
      <c r="DF12" s="991"/>
      <c r="DG12" s="989" t="s">
        <v>491</v>
      </c>
      <c r="DH12" s="990"/>
      <c r="DI12" s="990"/>
      <c r="DJ12" s="990"/>
      <c r="DK12" s="991"/>
      <c r="DL12" s="989" t="s">
        <v>491</v>
      </c>
      <c r="DM12" s="990"/>
      <c r="DN12" s="990"/>
      <c r="DO12" s="990"/>
      <c r="DP12" s="991"/>
      <c r="DQ12" s="989" t="s">
        <v>491</v>
      </c>
      <c r="DR12" s="990"/>
      <c r="DS12" s="990"/>
      <c r="DT12" s="990"/>
      <c r="DU12" s="991"/>
      <c r="DV12" s="992"/>
      <c r="DW12" s="993"/>
      <c r="DX12" s="993"/>
      <c r="DY12" s="993"/>
      <c r="DZ12" s="994"/>
      <c r="EA12" s="234"/>
    </row>
    <row r="13" spans="1:131" s="235" customFormat="1" ht="26.4"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568</v>
      </c>
      <c r="BT13" s="993"/>
      <c r="BU13" s="993"/>
      <c r="BV13" s="993"/>
      <c r="BW13" s="993"/>
      <c r="BX13" s="993"/>
      <c r="BY13" s="993"/>
      <c r="BZ13" s="993"/>
      <c r="CA13" s="993"/>
      <c r="CB13" s="993"/>
      <c r="CC13" s="993"/>
      <c r="CD13" s="993"/>
      <c r="CE13" s="993"/>
      <c r="CF13" s="993"/>
      <c r="CG13" s="1014"/>
      <c r="CH13" s="989">
        <v>2</v>
      </c>
      <c r="CI13" s="990"/>
      <c r="CJ13" s="990"/>
      <c r="CK13" s="990"/>
      <c r="CL13" s="991"/>
      <c r="CM13" s="989">
        <v>1103</v>
      </c>
      <c r="CN13" s="990"/>
      <c r="CO13" s="990"/>
      <c r="CP13" s="990"/>
      <c r="CQ13" s="991"/>
      <c r="CR13" s="989">
        <v>400</v>
      </c>
      <c r="CS13" s="990"/>
      <c r="CT13" s="990"/>
      <c r="CU13" s="990"/>
      <c r="CV13" s="991"/>
      <c r="CW13" s="989" t="s">
        <v>491</v>
      </c>
      <c r="CX13" s="990"/>
      <c r="CY13" s="990"/>
      <c r="CZ13" s="990"/>
      <c r="DA13" s="991"/>
      <c r="DB13" s="989" t="s">
        <v>491</v>
      </c>
      <c r="DC13" s="990"/>
      <c r="DD13" s="990"/>
      <c r="DE13" s="990"/>
      <c r="DF13" s="991"/>
      <c r="DG13" s="989" t="s">
        <v>491</v>
      </c>
      <c r="DH13" s="990"/>
      <c r="DI13" s="990"/>
      <c r="DJ13" s="990"/>
      <c r="DK13" s="991"/>
      <c r="DL13" s="989" t="s">
        <v>491</v>
      </c>
      <c r="DM13" s="990"/>
      <c r="DN13" s="990"/>
      <c r="DO13" s="990"/>
      <c r="DP13" s="991"/>
      <c r="DQ13" s="989" t="s">
        <v>491</v>
      </c>
      <c r="DR13" s="990"/>
      <c r="DS13" s="990"/>
      <c r="DT13" s="990"/>
      <c r="DU13" s="991"/>
      <c r="DV13" s="992"/>
      <c r="DW13" s="993"/>
      <c r="DX13" s="993"/>
      <c r="DY13" s="993"/>
      <c r="DZ13" s="994"/>
      <c r="EA13" s="234"/>
    </row>
    <row r="14" spans="1:131" s="235" customFormat="1" ht="26.4"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569</v>
      </c>
      <c r="BT14" s="993"/>
      <c r="BU14" s="993"/>
      <c r="BV14" s="993"/>
      <c r="BW14" s="993"/>
      <c r="BX14" s="993"/>
      <c r="BY14" s="993"/>
      <c r="BZ14" s="993"/>
      <c r="CA14" s="993"/>
      <c r="CB14" s="993"/>
      <c r="CC14" s="993"/>
      <c r="CD14" s="993"/>
      <c r="CE14" s="993"/>
      <c r="CF14" s="993"/>
      <c r="CG14" s="1014"/>
      <c r="CH14" s="989">
        <v>20</v>
      </c>
      <c r="CI14" s="990"/>
      <c r="CJ14" s="990"/>
      <c r="CK14" s="990"/>
      <c r="CL14" s="991"/>
      <c r="CM14" s="989">
        <v>1137</v>
      </c>
      <c r="CN14" s="990"/>
      <c r="CO14" s="990"/>
      <c r="CP14" s="990"/>
      <c r="CQ14" s="991"/>
      <c r="CR14" s="989">
        <v>470</v>
      </c>
      <c r="CS14" s="990"/>
      <c r="CT14" s="990"/>
      <c r="CU14" s="990"/>
      <c r="CV14" s="991"/>
      <c r="CW14" s="989" t="s">
        <v>491</v>
      </c>
      <c r="CX14" s="990"/>
      <c r="CY14" s="990"/>
      <c r="CZ14" s="990"/>
      <c r="DA14" s="991"/>
      <c r="DB14" s="989" t="s">
        <v>491</v>
      </c>
      <c r="DC14" s="990"/>
      <c r="DD14" s="990"/>
      <c r="DE14" s="990"/>
      <c r="DF14" s="991"/>
      <c r="DG14" s="989" t="s">
        <v>491</v>
      </c>
      <c r="DH14" s="990"/>
      <c r="DI14" s="990"/>
      <c r="DJ14" s="990"/>
      <c r="DK14" s="991"/>
      <c r="DL14" s="989" t="s">
        <v>491</v>
      </c>
      <c r="DM14" s="990"/>
      <c r="DN14" s="990"/>
      <c r="DO14" s="990"/>
      <c r="DP14" s="991"/>
      <c r="DQ14" s="989" t="s">
        <v>491</v>
      </c>
      <c r="DR14" s="990"/>
      <c r="DS14" s="990"/>
      <c r="DT14" s="990"/>
      <c r="DU14" s="991"/>
      <c r="DV14" s="992"/>
      <c r="DW14" s="993"/>
      <c r="DX14" s="993"/>
      <c r="DY14" s="993"/>
      <c r="DZ14" s="994"/>
      <c r="EA14" s="234"/>
    </row>
    <row r="15" spans="1:131" s="235" customFormat="1" ht="26.4"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570</v>
      </c>
      <c r="BT15" s="993"/>
      <c r="BU15" s="993"/>
      <c r="BV15" s="993"/>
      <c r="BW15" s="993"/>
      <c r="BX15" s="993"/>
      <c r="BY15" s="993"/>
      <c r="BZ15" s="993"/>
      <c r="CA15" s="993"/>
      <c r="CB15" s="993"/>
      <c r="CC15" s="993"/>
      <c r="CD15" s="993"/>
      <c r="CE15" s="993"/>
      <c r="CF15" s="993"/>
      <c r="CG15" s="1014"/>
      <c r="CH15" s="989">
        <v>-2</v>
      </c>
      <c r="CI15" s="990"/>
      <c r="CJ15" s="990"/>
      <c r="CK15" s="990"/>
      <c r="CL15" s="991"/>
      <c r="CM15" s="989">
        <v>61</v>
      </c>
      <c r="CN15" s="990"/>
      <c r="CO15" s="990"/>
      <c r="CP15" s="990"/>
      <c r="CQ15" s="991"/>
      <c r="CR15" s="989">
        <v>10</v>
      </c>
      <c r="CS15" s="990"/>
      <c r="CT15" s="990"/>
      <c r="CU15" s="990"/>
      <c r="CV15" s="991"/>
      <c r="CW15" s="989">
        <v>8</v>
      </c>
      <c r="CX15" s="990"/>
      <c r="CY15" s="990"/>
      <c r="CZ15" s="990"/>
      <c r="DA15" s="991"/>
      <c r="DB15" s="989" t="s">
        <v>491</v>
      </c>
      <c r="DC15" s="990"/>
      <c r="DD15" s="990"/>
      <c r="DE15" s="990"/>
      <c r="DF15" s="991"/>
      <c r="DG15" s="989" t="s">
        <v>491</v>
      </c>
      <c r="DH15" s="990"/>
      <c r="DI15" s="990"/>
      <c r="DJ15" s="990"/>
      <c r="DK15" s="991"/>
      <c r="DL15" s="989" t="s">
        <v>491</v>
      </c>
      <c r="DM15" s="990"/>
      <c r="DN15" s="990"/>
      <c r="DO15" s="990"/>
      <c r="DP15" s="991"/>
      <c r="DQ15" s="989" t="s">
        <v>491</v>
      </c>
      <c r="DR15" s="990"/>
      <c r="DS15" s="990"/>
      <c r="DT15" s="990"/>
      <c r="DU15" s="991"/>
      <c r="DV15" s="992"/>
      <c r="DW15" s="993"/>
      <c r="DX15" s="993"/>
      <c r="DY15" s="993"/>
      <c r="DZ15" s="994"/>
      <c r="EA15" s="234"/>
    </row>
    <row r="16" spans="1:131" s="235" customFormat="1" ht="26.4"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571</v>
      </c>
      <c r="BT16" s="993"/>
      <c r="BU16" s="993"/>
      <c r="BV16" s="993"/>
      <c r="BW16" s="993"/>
      <c r="BX16" s="993"/>
      <c r="BY16" s="993"/>
      <c r="BZ16" s="993"/>
      <c r="CA16" s="993"/>
      <c r="CB16" s="993"/>
      <c r="CC16" s="993"/>
      <c r="CD16" s="993"/>
      <c r="CE16" s="993"/>
      <c r="CF16" s="993"/>
      <c r="CG16" s="1014"/>
      <c r="CH16" s="989">
        <v>27</v>
      </c>
      <c r="CI16" s="990"/>
      <c r="CJ16" s="990"/>
      <c r="CK16" s="990"/>
      <c r="CL16" s="991"/>
      <c r="CM16" s="989">
        <v>2873</v>
      </c>
      <c r="CN16" s="990"/>
      <c r="CO16" s="990"/>
      <c r="CP16" s="990"/>
      <c r="CQ16" s="991"/>
      <c r="CR16" s="989">
        <v>1814</v>
      </c>
      <c r="CS16" s="990"/>
      <c r="CT16" s="990"/>
      <c r="CU16" s="990"/>
      <c r="CV16" s="991"/>
      <c r="CW16" s="989" t="s">
        <v>491</v>
      </c>
      <c r="CX16" s="990"/>
      <c r="CY16" s="990"/>
      <c r="CZ16" s="990"/>
      <c r="DA16" s="991"/>
      <c r="DB16" s="989" t="s">
        <v>491</v>
      </c>
      <c r="DC16" s="990"/>
      <c r="DD16" s="990"/>
      <c r="DE16" s="990"/>
      <c r="DF16" s="991"/>
      <c r="DG16" s="989" t="s">
        <v>491</v>
      </c>
      <c r="DH16" s="990"/>
      <c r="DI16" s="990"/>
      <c r="DJ16" s="990"/>
      <c r="DK16" s="991"/>
      <c r="DL16" s="989" t="s">
        <v>491</v>
      </c>
      <c r="DM16" s="990"/>
      <c r="DN16" s="990"/>
      <c r="DO16" s="990"/>
      <c r="DP16" s="991"/>
      <c r="DQ16" s="989" t="s">
        <v>491</v>
      </c>
      <c r="DR16" s="990"/>
      <c r="DS16" s="990"/>
      <c r="DT16" s="990"/>
      <c r="DU16" s="991"/>
      <c r="DV16" s="992"/>
      <c r="DW16" s="993"/>
      <c r="DX16" s="993"/>
      <c r="DY16" s="993"/>
      <c r="DZ16" s="994"/>
      <c r="EA16" s="234"/>
    </row>
    <row r="17" spans="1:131" s="235" customFormat="1" ht="26.4"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572</v>
      </c>
      <c r="BT17" s="993"/>
      <c r="BU17" s="993"/>
      <c r="BV17" s="993"/>
      <c r="BW17" s="993"/>
      <c r="BX17" s="993"/>
      <c r="BY17" s="993"/>
      <c r="BZ17" s="993"/>
      <c r="CA17" s="993"/>
      <c r="CB17" s="993"/>
      <c r="CC17" s="993"/>
      <c r="CD17" s="993"/>
      <c r="CE17" s="993"/>
      <c r="CF17" s="993"/>
      <c r="CG17" s="1014"/>
      <c r="CH17" s="989">
        <v>-228</v>
      </c>
      <c r="CI17" s="990"/>
      <c r="CJ17" s="990"/>
      <c r="CK17" s="990"/>
      <c r="CL17" s="991"/>
      <c r="CM17" s="989">
        <v>6726</v>
      </c>
      <c r="CN17" s="990"/>
      <c r="CO17" s="990"/>
      <c r="CP17" s="990"/>
      <c r="CQ17" s="991"/>
      <c r="CR17" s="989">
        <v>247</v>
      </c>
      <c r="CS17" s="990"/>
      <c r="CT17" s="990"/>
      <c r="CU17" s="990"/>
      <c r="CV17" s="991"/>
      <c r="CW17" s="989">
        <v>9</v>
      </c>
      <c r="CX17" s="990"/>
      <c r="CY17" s="990"/>
      <c r="CZ17" s="990"/>
      <c r="DA17" s="991"/>
      <c r="DB17" s="989" t="s">
        <v>491</v>
      </c>
      <c r="DC17" s="990"/>
      <c r="DD17" s="990"/>
      <c r="DE17" s="990"/>
      <c r="DF17" s="991"/>
      <c r="DG17" s="989" t="s">
        <v>491</v>
      </c>
      <c r="DH17" s="990"/>
      <c r="DI17" s="990"/>
      <c r="DJ17" s="990"/>
      <c r="DK17" s="991"/>
      <c r="DL17" s="989" t="s">
        <v>491</v>
      </c>
      <c r="DM17" s="990"/>
      <c r="DN17" s="990"/>
      <c r="DO17" s="990"/>
      <c r="DP17" s="991"/>
      <c r="DQ17" s="989" t="s">
        <v>491</v>
      </c>
      <c r="DR17" s="990"/>
      <c r="DS17" s="990"/>
      <c r="DT17" s="990"/>
      <c r="DU17" s="991"/>
      <c r="DV17" s="992"/>
      <c r="DW17" s="993"/>
      <c r="DX17" s="993"/>
      <c r="DY17" s="993"/>
      <c r="DZ17" s="994"/>
      <c r="EA17" s="234"/>
    </row>
    <row r="18" spans="1:131" s="235" customFormat="1" ht="26.4"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573</v>
      </c>
      <c r="BT18" s="993"/>
      <c r="BU18" s="993"/>
      <c r="BV18" s="993"/>
      <c r="BW18" s="993"/>
      <c r="BX18" s="993"/>
      <c r="BY18" s="993"/>
      <c r="BZ18" s="993"/>
      <c r="CA18" s="993"/>
      <c r="CB18" s="993"/>
      <c r="CC18" s="993"/>
      <c r="CD18" s="993"/>
      <c r="CE18" s="993"/>
      <c r="CF18" s="993"/>
      <c r="CG18" s="1014"/>
      <c r="CH18" s="989">
        <v>37</v>
      </c>
      <c r="CI18" s="990"/>
      <c r="CJ18" s="990"/>
      <c r="CK18" s="990"/>
      <c r="CL18" s="991"/>
      <c r="CM18" s="989">
        <v>816</v>
      </c>
      <c r="CN18" s="990"/>
      <c r="CO18" s="990"/>
      <c r="CP18" s="990"/>
      <c r="CQ18" s="991"/>
      <c r="CR18" s="989">
        <v>13</v>
      </c>
      <c r="CS18" s="990"/>
      <c r="CT18" s="990"/>
      <c r="CU18" s="990"/>
      <c r="CV18" s="991"/>
      <c r="CW18" s="989">
        <v>169</v>
      </c>
      <c r="CX18" s="990"/>
      <c r="CY18" s="990"/>
      <c r="CZ18" s="990"/>
      <c r="DA18" s="991"/>
      <c r="DB18" s="989" t="s">
        <v>491</v>
      </c>
      <c r="DC18" s="990"/>
      <c r="DD18" s="990"/>
      <c r="DE18" s="990"/>
      <c r="DF18" s="991"/>
      <c r="DG18" s="989" t="s">
        <v>491</v>
      </c>
      <c r="DH18" s="990"/>
      <c r="DI18" s="990"/>
      <c r="DJ18" s="990"/>
      <c r="DK18" s="991"/>
      <c r="DL18" s="989" t="s">
        <v>491</v>
      </c>
      <c r="DM18" s="990"/>
      <c r="DN18" s="990"/>
      <c r="DO18" s="990"/>
      <c r="DP18" s="991"/>
      <c r="DQ18" s="989" t="s">
        <v>491</v>
      </c>
      <c r="DR18" s="990"/>
      <c r="DS18" s="990"/>
      <c r="DT18" s="990"/>
      <c r="DU18" s="991"/>
      <c r="DV18" s="992"/>
      <c r="DW18" s="993"/>
      <c r="DX18" s="993"/>
      <c r="DY18" s="993"/>
      <c r="DZ18" s="994"/>
      <c r="EA18" s="234"/>
    </row>
    <row r="19" spans="1:131" s="235" customFormat="1" ht="26.4"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574</v>
      </c>
      <c r="BT19" s="993"/>
      <c r="BU19" s="993"/>
      <c r="BV19" s="993"/>
      <c r="BW19" s="993"/>
      <c r="BX19" s="993"/>
      <c r="BY19" s="993"/>
      <c r="BZ19" s="993"/>
      <c r="CA19" s="993"/>
      <c r="CB19" s="993"/>
      <c r="CC19" s="993"/>
      <c r="CD19" s="993"/>
      <c r="CE19" s="993"/>
      <c r="CF19" s="993"/>
      <c r="CG19" s="1014"/>
      <c r="CH19" s="989">
        <v>5</v>
      </c>
      <c r="CI19" s="990"/>
      <c r="CJ19" s="990"/>
      <c r="CK19" s="990"/>
      <c r="CL19" s="991"/>
      <c r="CM19" s="989">
        <v>116</v>
      </c>
      <c r="CN19" s="990"/>
      <c r="CO19" s="990"/>
      <c r="CP19" s="990"/>
      <c r="CQ19" s="991"/>
      <c r="CR19" s="989">
        <v>50</v>
      </c>
      <c r="CS19" s="990"/>
      <c r="CT19" s="990"/>
      <c r="CU19" s="990"/>
      <c r="CV19" s="991"/>
      <c r="CW19" s="989" t="s">
        <v>491</v>
      </c>
      <c r="CX19" s="990"/>
      <c r="CY19" s="990"/>
      <c r="CZ19" s="990"/>
      <c r="DA19" s="991"/>
      <c r="DB19" s="989" t="s">
        <v>491</v>
      </c>
      <c r="DC19" s="990"/>
      <c r="DD19" s="990"/>
      <c r="DE19" s="990"/>
      <c r="DF19" s="991"/>
      <c r="DG19" s="989" t="s">
        <v>491</v>
      </c>
      <c r="DH19" s="990"/>
      <c r="DI19" s="990"/>
      <c r="DJ19" s="990"/>
      <c r="DK19" s="991"/>
      <c r="DL19" s="989" t="s">
        <v>491</v>
      </c>
      <c r="DM19" s="990"/>
      <c r="DN19" s="990"/>
      <c r="DO19" s="990"/>
      <c r="DP19" s="991"/>
      <c r="DQ19" s="989" t="s">
        <v>491</v>
      </c>
      <c r="DR19" s="990"/>
      <c r="DS19" s="990"/>
      <c r="DT19" s="990"/>
      <c r="DU19" s="991"/>
      <c r="DV19" s="992"/>
      <c r="DW19" s="993"/>
      <c r="DX19" s="993"/>
      <c r="DY19" s="993"/>
      <c r="DZ19" s="994"/>
      <c r="EA19" s="234"/>
    </row>
    <row r="20" spans="1:131" s="235" customFormat="1" ht="26.4"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575</v>
      </c>
      <c r="BT20" s="993"/>
      <c r="BU20" s="993"/>
      <c r="BV20" s="993"/>
      <c r="BW20" s="993"/>
      <c r="BX20" s="993"/>
      <c r="BY20" s="993"/>
      <c r="BZ20" s="993"/>
      <c r="CA20" s="993"/>
      <c r="CB20" s="993"/>
      <c r="CC20" s="993"/>
      <c r="CD20" s="993"/>
      <c r="CE20" s="993"/>
      <c r="CF20" s="993"/>
      <c r="CG20" s="1014"/>
      <c r="CH20" s="989">
        <v>4</v>
      </c>
      <c r="CI20" s="990"/>
      <c r="CJ20" s="990"/>
      <c r="CK20" s="990"/>
      <c r="CL20" s="991"/>
      <c r="CM20" s="989">
        <v>72</v>
      </c>
      <c r="CN20" s="990"/>
      <c r="CO20" s="990"/>
      <c r="CP20" s="990"/>
      <c r="CQ20" s="991"/>
      <c r="CR20" s="989">
        <v>20</v>
      </c>
      <c r="CS20" s="990"/>
      <c r="CT20" s="990"/>
      <c r="CU20" s="990"/>
      <c r="CV20" s="991"/>
      <c r="CW20" s="989" t="s">
        <v>491</v>
      </c>
      <c r="CX20" s="990"/>
      <c r="CY20" s="990"/>
      <c r="CZ20" s="990"/>
      <c r="DA20" s="991"/>
      <c r="DB20" s="989" t="s">
        <v>491</v>
      </c>
      <c r="DC20" s="990"/>
      <c r="DD20" s="990"/>
      <c r="DE20" s="990"/>
      <c r="DF20" s="991"/>
      <c r="DG20" s="989" t="s">
        <v>491</v>
      </c>
      <c r="DH20" s="990"/>
      <c r="DI20" s="990"/>
      <c r="DJ20" s="990"/>
      <c r="DK20" s="991"/>
      <c r="DL20" s="989" t="s">
        <v>491</v>
      </c>
      <c r="DM20" s="990"/>
      <c r="DN20" s="990"/>
      <c r="DO20" s="990"/>
      <c r="DP20" s="991"/>
      <c r="DQ20" s="989" t="s">
        <v>491</v>
      </c>
      <c r="DR20" s="990"/>
      <c r="DS20" s="990"/>
      <c r="DT20" s="990"/>
      <c r="DU20" s="991"/>
      <c r="DV20" s="992"/>
      <c r="DW20" s="993"/>
      <c r="DX20" s="993"/>
      <c r="DY20" s="993"/>
      <c r="DZ20" s="994"/>
      <c r="EA20" s="234"/>
    </row>
    <row r="21" spans="1:131" s="235" customFormat="1" ht="26.4"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t="s">
        <v>576</v>
      </c>
      <c r="BT21" s="993"/>
      <c r="BU21" s="993"/>
      <c r="BV21" s="993"/>
      <c r="BW21" s="993"/>
      <c r="BX21" s="993"/>
      <c r="BY21" s="993"/>
      <c r="BZ21" s="993"/>
      <c r="CA21" s="993"/>
      <c r="CB21" s="993"/>
      <c r="CC21" s="993"/>
      <c r="CD21" s="993"/>
      <c r="CE21" s="993"/>
      <c r="CF21" s="993"/>
      <c r="CG21" s="1014"/>
      <c r="CH21" s="989">
        <v>33</v>
      </c>
      <c r="CI21" s="990"/>
      <c r="CJ21" s="990"/>
      <c r="CK21" s="990"/>
      <c r="CL21" s="991"/>
      <c r="CM21" s="989">
        <v>85</v>
      </c>
      <c r="CN21" s="990"/>
      <c r="CO21" s="990"/>
      <c r="CP21" s="990"/>
      <c r="CQ21" s="991"/>
      <c r="CR21" s="989">
        <v>17</v>
      </c>
      <c r="CS21" s="990"/>
      <c r="CT21" s="990"/>
      <c r="CU21" s="990"/>
      <c r="CV21" s="991"/>
      <c r="CW21" s="989" t="s">
        <v>491</v>
      </c>
      <c r="CX21" s="990"/>
      <c r="CY21" s="990"/>
      <c r="CZ21" s="990"/>
      <c r="DA21" s="991"/>
      <c r="DB21" s="989" t="s">
        <v>491</v>
      </c>
      <c r="DC21" s="990"/>
      <c r="DD21" s="990"/>
      <c r="DE21" s="990"/>
      <c r="DF21" s="991"/>
      <c r="DG21" s="989" t="s">
        <v>491</v>
      </c>
      <c r="DH21" s="990"/>
      <c r="DI21" s="990"/>
      <c r="DJ21" s="990"/>
      <c r="DK21" s="991"/>
      <c r="DL21" s="989" t="s">
        <v>491</v>
      </c>
      <c r="DM21" s="990"/>
      <c r="DN21" s="990"/>
      <c r="DO21" s="990"/>
      <c r="DP21" s="991"/>
      <c r="DQ21" s="989" t="s">
        <v>491</v>
      </c>
      <c r="DR21" s="990"/>
      <c r="DS21" s="990"/>
      <c r="DT21" s="990"/>
      <c r="DU21" s="991"/>
      <c r="DV21" s="992"/>
      <c r="DW21" s="993"/>
      <c r="DX21" s="993"/>
      <c r="DY21" s="993"/>
      <c r="DZ21" s="994"/>
      <c r="EA21" s="234"/>
    </row>
    <row r="22" spans="1:131" s="235" customFormat="1" ht="26.4"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4" customHeight="1" thickBot="1" x14ac:dyDescent="0.25">
      <c r="A23" s="240" t="s">
        <v>377</v>
      </c>
      <c r="B23" s="937" t="s">
        <v>378</v>
      </c>
      <c r="C23" s="938"/>
      <c r="D23" s="938"/>
      <c r="E23" s="938"/>
      <c r="F23" s="938"/>
      <c r="G23" s="938"/>
      <c r="H23" s="938"/>
      <c r="I23" s="938"/>
      <c r="J23" s="938"/>
      <c r="K23" s="938"/>
      <c r="L23" s="938"/>
      <c r="M23" s="938"/>
      <c r="N23" s="938"/>
      <c r="O23" s="938"/>
      <c r="P23" s="948"/>
      <c r="Q23" s="1067">
        <v>147795</v>
      </c>
      <c r="R23" s="1061"/>
      <c r="S23" s="1061"/>
      <c r="T23" s="1061"/>
      <c r="U23" s="1061"/>
      <c r="V23" s="1061">
        <v>144442</v>
      </c>
      <c r="W23" s="1061"/>
      <c r="X23" s="1061"/>
      <c r="Y23" s="1061"/>
      <c r="Z23" s="1061"/>
      <c r="AA23" s="1061">
        <v>3354</v>
      </c>
      <c r="AB23" s="1061"/>
      <c r="AC23" s="1061"/>
      <c r="AD23" s="1061"/>
      <c r="AE23" s="1068"/>
      <c r="AF23" s="1069">
        <v>2852</v>
      </c>
      <c r="AG23" s="1061"/>
      <c r="AH23" s="1061"/>
      <c r="AI23" s="1061"/>
      <c r="AJ23" s="1070"/>
      <c r="AK23" s="1071"/>
      <c r="AL23" s="1072"/>
      <c r="AM23" s="1072"/>
      <c r="AN23" s="1072"/>
      <c r="AO23" s="1072"/>
      <c r="AP23" s="1061">
        <v>98538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4"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4"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4"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4"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4"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34517</v>
      </c>
      <c r="R28" s="1051"/>
      <c r="S28" s="1051"/>
      <c r="T28" s="1051"/>
      <c r="U28" s="1051"/>
      <c r="V28" s="1051">
        <v>32617</v>
      </c>
      <c r="W28" s="1051"/>
      <c r="X28" s="1051"/>
      <c r="Y28" s="1051"/>
      <c r="Z28" s="1051"/>
      <c r="AA28" s="1051">
        <v>1900</v>
      </c>
      <c r="AB28" s="1051"/>
      <c r="AC28" s="1051"/>
      <c r="AD28" s="1051"/>
      <c r="AE28" s="1052"/>
      <c r="AF28" s="1053">
        <v>1900</v>
      </c>
      <c r="AG28" s="1051"/>
      <c r="AH28" s="1051"/>
      <c r="AI28" s="1051"/>
      <c r="AJ28" s="1054"/>
      <c r="AK28" s="1042">
        <v>2859</v>
      </c>
      <c r="AL28" s="1043"/>
      <c r="AM28" s="1043"/>
      <c r="AN28" s="1043"/>
      <c r="AO28" s="1043"/>
      <c r="AP28" s="1043" t="s">
        <v>491</v>
      </c>
      <c r="AQ28" s="1043"/>
      <c r="AR28" s="1043"/>
      <c r="AS28" s="1043"/>
      <c r="AT28" s="1043"/>
      <c r="AU28" s="1043" t="s">
        <v>491</v>
      </c>
      <c r="AV28" s="1043"/>
      <c r="AW28" s="1043"/>
      <c r="AX28" s="1043"/>
      <c r="AY28" s="1043"/>
      <c r="AZ28" s="1044" t="s">
        <v>491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4" customHeight="1" x14ac:dyDescent="0.2">
      <c r="A29" s="242">
        <v>2</v>
      </c>
      <c r="B29" s="1030" t="s">
        <v>390</v>
      </c>
      <c r="C29" s="1031"/>
      <c r="D29" s="1031"/>
      <c r="E29" s="1031"/>
      <c r="F29" s="1031"/>
      <c r="G29" s="1031"/>
      <c r="H29" s="1031"/>
      <c r="I29" s="1031"/>
      <c r="J29" s="1031"/>
      <c r="K29" s="1031"/>
      <c r="L29" s="1031"/>
      <c r="M29" s="1031"/>
      <c r="N29" s="1031"/>
      <c r="O29" s="1031"/>
      <c r="P29" s="1032"/>
      <c r="Q29" s="1038">
        <v>9778</v>
      </c>
      <c r="R29" s="1039"/>
      <c r="S29" s="1039"/>
      <c r="T29" s="1039"/>
      <c r="U29" s="1039"/>
      <c r="V29" s="1039">
        <v>9772</v>
      </c>
      <c r="W29" s="1039"/>
      <c r="X29" s="1039"/>
      <c r="Y29" s="1039"/>
      <c r="Z29" s="1039"/>
      <c r="AA29" s="1039">
        <v>6</v>
      </c>
      <c r="AB29" s="1039"/>
      <c r="AC29" s="1039"/>
      <c r="AD29" s="1039"/>
      <c r="AE29" s="1040"/>
      <c r="AF29" s="1035">
        <v>6</v>
      </c>
      <c r="AG29" s="1036"/>
      <c r="AH29" s="1036"/>
      <c r="AI29" s="1036"/>
      <c r="AJ29" s="1037"/>
      <c r="AK29" s="980">
        <v>4883</v>
      </c>
      <c r="AL29" s="971"/>
      <c r="AM29" s="971"/>
      <c r="AN29" s="971"/>
      <c r="AO29" s="971"/>
      <c r="AP29" s="971" t="s">
        <v>491</v>
      </c>
      <c r="AQ29" s="971"/>
      <c r="AR29" s="971"/>
      <c r="AS29" s="971"/>
      <c r="AT29" s="971"/>
      <c r="AU29" s="971" t="s">
        <v>491</v>
      </c>
      <c r="AV29" s="971"/>
      <c r="AW29" s="971"/>
      <c r="AX29" s="971"/>
      <c r="AY29" s="971"/>
      <c r="AZ29" s="1041" t="s">
        <v>491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4" customHeight="1" x14ac:dyDescent="0.2">
      <c r="A30" s="242">
        <v>3</v>
      </c>
      <c r="B30" s="1030" t="s">
        <v>391</v>
      </c>
      <c r="C30" s="1031"/>
      <c r="D30" s="1031"/>
      <c r="E30" s="1031"/>
      <c r="F30" s="1031"/>
      <c r="G30" s="1031"/>
      <c r="H30" s="1031"/>
      <c r="I30" s="1031"/>
      <c r="J30" s="1031"/>
      <c r="K30" s="1031"/>
      <c r="L30" s="1031"/>
      <c r="M30" s="1031"/>
      <c r="N30" s="1031"/>
      <c r="O30" s="1031"/>
      <c r="P30" s="1032"/>
      <c r="Q30" s="1038">
        <v>161</v>
      </c>
      <c r="R30" s="1039"/>
      <c r="S30" s="1039"/>
      <c r="T30" s="1039"/>
      <c r="U30" s="1039"/>
      <c r="V30" s="1039">
        <v>105</v>
      </c>
      <c r="W30" s="1039"/>
      <c r="X30" s="1039"/>
      <c r="Y30" s="1039"/>
      <c r="Z30" s="1039"/>
      <c r="AA30" s="1039">
        <v>57</v>
      </c>
      <c r="AB30" s="1039"/>
      <c r="AC30" s="1039"/>
      <c r="AD30" s="1039"/>
      <c r="AE30" s="1040"/>
      <c r="AF30" s="1035">
        <v>23</v>
      </c>
      <c r="AG30" s="1036"/>
      <c r="AH30" s="1036"/>
      <c r="AI30" s="1036"/>
      <c r="AJ30" s="1037"/>
      <c r="AK30" s="980" t="s">
        <v>491</v>
      </c>
      <c r="AL30" s="971"/>
      <c r="AM30" s="971"/>
      <c r="AN30" s="971"/>
      <c r="AO30" s="971"/>
      <c r="AP30" s="971" t="s">
        <v>491</v>
      </c>
      <c r="AQ30" s="971"/>
      <c r="AR30" s="971"/>
      <c r="AS30" s="971"/>
      <c r="AT30" s="971"/>
      <c r="AU30" s="971" t="s">
        <v>491</v>
      </c>
      <c r="AV30" s="971"/>
      <c r="AW30" s="971"/>
      <c r="AX30" s="971"/>
      <c r="AY30" s="971"/>
      <c r="AZ30" s="1041" t="s">
        <v>491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4" customHeight="1" x14ac:dyDescent="0.2">
      <c r="A31" s="242">
        <v>4</v>
      </c>
      <c r="B31" s="1030" t="s">
        <v>392</v>
      </c>
      <c r="C31" s="1031"/>
      <c r="D31" s="1031"/>
      <c r="E31" s="1031"/>
      <c r="F31" s="1031"/>
      <c r="G31" s="1031"/>
      <c r="H31" s="1031"/>
      <c r="I31" s="1031"/>
      <c r="J31" s="1031"/>
      <c r="K31" s="1031"/>
      <c r="L31" s="1031"/>
      <c r="M31" s="1031"/>
      <c r="N31" s="1031"/>
      <c r="O31" s="1031"/>
      <c r="P31" s="1032"/>
      <c r="Q31" s="1038">
        <v>27315</v>
      </c>
      <c r="R31" s="1039"/>
      <c r="S31" s="1039"/>
      <c r="T31" s="1039"/>
      <c r="U31" s="1039"/>
      <c r="V31" s="1039">
        <v>26644</v>
      </c>
      <c r="W31" s="1039"/>
      <c r="X31" s="1039"/>
      <c r="Y31" s="1039"/>
      <c r="Z31" s="1039"/>
      <c r="AA31" s="1039">
        <v>672</v>
      </c>
      <c r="AB31" s="1039"/>
      <c r="AC31" s="1039"/>
      <c r="AD31" s="1039"/>
      <c r="AE31" s="1040"/>
      <c r="AF31" s="1035">
        <v>672</v>
      </c>
      <c r="AG31" s="1036"/>
      <c r="AH31" s="1036"/>
      <c r="AI31" s="1036"/>
      <c r="AJ31" s="1037"/>
      <c r="AK31" s="980">
        <v>350</v>
      </c>
      <c r="AL31" s="971"/>
      <c r="AM31" s="971"/>
      <c r="AN31" s="971"/>
      <c r="AO31" s="971"/>
      <c r="AP31" s="971" t="s">
        <v>491</v>
      </c>
      <c r="AQ31" s="971"/>
      <c r="AR31" s="971"/>
      <c r="AS31" s="971"/>
      <c r="AT31" s="971"/>
      <c r="AU31" s="971" t="s">
        <v>491</v>
      </c>
      <c r="AV31" s="971"/>
      <c r="AW31" s="971"/>
      <c r="AX31" s="971"/>
      <c r="AY31" s="971"/>
      <c r="AZ31" s="1041" t="s">
        <v>491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4" customHeight="1" x14ac:dyDescent="0.2">
      <c r="A32" s="242">
        <v>5</v>
      </c>
      <c r="B32" s="1030" t="s">
        <v>393</v>
      </c>
      <c r="C32" s="1031"/>
      <c r="D32" s="1031"/>
      <c r="E32" s="1031"/>
      <c r="F32" s="1031"/>
      <c r="G32" s="1031"/>
      <c r="H32" s="1031"/>
      <c r="I32" s="1031"/>
      <c r="J32" s="1031"/>
      <c r="K32" s="1031"/>
      <c r="L32" s="1031"/>
      <c r="M32" s="1031"/>
      <c r="N32" s="1031"/>
      <c r="O32" s="1031"/>
      <c r="P32" s="1032"/>
      <c r="Q32" s="1038">
        <v>5987</v>
      </c>
      <c r="R32" s="1039"/>
      <c r="S32" s="1039"/>
      <c r="T32" s="1039"/>
      <c r="U32" s="1039"/>
      <c r="V32" s="1039">
        <v>5773</v>
      </c>
      <c r="W32" s="1039"/>
      <c r="X32" s="1039"/>
      <c r="Y32" s="1039"/>
      <c r="Z32" s="1039"/>
      <c r="AA32" s="1039">
        <v>214</v>
      </c>
      <c r="AB32" s="1039"/>
      <c r="AC32" s="1039"/>
      <c r="AD32" s="1039"/>
      <c r="AE32" s="1040"/>
      <c r="AF32" s="1035">
        <v>1710</v>
      </c>
      <c r="AG32" s="1036"/>
      <c r="AH32" s="1036"/>
      <c r="AI32" s="1036"/>
      <c r="AJ32" s="1037"/>
      <c r="AK32" s="980">
        <v>30</v>
      </c>
      <c r="AL32" s="971"/>
      <c r="AM32" s="971"/>
      <c r="AN32" s="971"/>
      <c r="AO32" s="971"/>
      <c r="AP32" s="971">
        <v>4683</v>
      </c>
      <c r="AQ32" s="971"/>
      <c r="AR32" s="971"/>
      <c r="AS32" s="971"/>
      <c r="AT32" s="971"/>
      <c r="AU32" s="971">
        <v>5</v>
      </c>
      <c r="AV32" s="971"/>
      <c r="AW32" s="971"/>
      <c r="AX32" s="971"/>
      <c r="AY32" s="971"/>
      <c r="AZ32" s="1041" t="s">
        <v>491</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4" customHeight="1" x14ac:dyDescent="0.2">
      <c r="A33" s="242">
        <v>6</v>
      </c>
      <c r="B33" s="1030" t="s">
        <v>395</v>
      </c>
      <c r="C33" s="1031"/>
      <c r="D33" s="1031"/>
      <c r="E33" s="1031"/>
      <c r="F33" s="1031"/>
      <c r="G33" s="1031"/>
      <c r="H33" s="1031"/>
      <c r="I33" s="1031"/>
      <c r="J33" s="1031"/>
      <c r="K33" s="1031"/>
      <c r="L33" s="1031"/>
      <c r="M33" s="1031"/>
      <c r="N33" s="1031"/>
      <c r="O33" s="1031"/>
      <c r="P33" s="1032"/>
      <c r="Q33" s="1038">
        <v>8777</v>
      </c>
      <c r="R33" s="1039"/>
      <c r="S33" s="1039"/>
      <c r="T33" s="1039"/>
      <c r="U33" s="1039"/>
      <c r="V33" s="1039">
        <v>8475</v>
      </c>
      <c r="W33" s="1039"/>
      <c r="X33" s="1039"/>
      <c r="Y33" s="1039"/>
      <c r="Z33" s="1039"/>
      <c r="AA33" s="1039">
        <v>302</v>
      </c>
      <c r="AB33" s="1039"/>
      <c r="AC33" s="1039"/>
      <c r="AD33" s="1039"/>
      <c r="AE33" s="1040"/>
      <c r="AF33" s="1035">
        <v>2769</v>
      </c>
      <c r="AG33" s="1036"/>
      <c r="AH33" s="1036"/>
      <c r="AI33" s="1036"/>
      <c r="AJ33" s="1037"/>
      <c r="AK33" s="980">
        <v>2445</v>
      </c>
      <c r="AL33" s="971"/>
      <c r="AM33" s="971"/>
      <c r="AN33" s="971"/>
      <c r="AO33" s="971"/>
      <c r="AP33" s="971">
        <v>36256</v>
      </c>
      <c r="AQ33" s="971"/>
      <c r="AR33" s="971"/>
      <c r="AS33" s="971"/>
      <c r="AT33" s="971"/>
      <c r="AU33" s="971">
        <v>17439</v>
      </c>
      <c r="AV33" s="971"/>
      <c r="AW33" s="971"/>
      <c r="AX33" s="971"/>
      <c r="AY33" s="971"/>
      <c r="AZ33" s="1041" t="s">
        <v>491</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4" customHeight="1" x14ac:dyDescent="0.2">
      <c r="A34" s="242">
        <v>7</v>
      </c>
      <c r="B34" s="1030" t="s">
        <v>396</v>
      </c>
      <c r="C34" s="1031"/>
      <c r="D34" s="1031"/>
      <c r="E34" s="1031"/>
      <c r="F34" s="1031"/>
      <c r="G34" s="1031"/>
      <c r="H34" s="1031"/>
      <c r="I34" s="1031"/>
      <c r="J34" s="1031"/>
      <c r="K34" s="1031"/>
      <c r="L34" s="1031"/>
      <c r="M34" s="1031"/>
      <c r="N34" s="1031"/>
      <c r="O34" s="1031"/>
      <c r="P34" s="1032"/>
      <c r="Q34" s="1038">
        <v>36640</v>
      </c>
      <c r="R34" s="1039"/>
      <c r="S34" s="1039"/>
      <c r="T34" s="1039"/>
      <c r="U34" s="1039"/>
      <c r="V34" s="1039">
        <v>34996</v>
      </c>
      <c r="W34" s="1039"/>
      <c r="X34" s="1039"/>
      <c r="Y34" s="1039"/>
      <c r="Z34" s="1039"/>
      <c r="AA34" s="1039">
        <v>1644</v>
      </c>
      <c r="AB34" s="1039"/>
      <c r="AC34" s="1039"/>
      <c r="AD34" s="1039"/>
      <c r="AE34" s="1040"/>
      <c r="AF34" s="1035">
        <v>13762</v>
      </c>
      <c r="AG34" s="1036"/>
      <c r="AH34" s="1036"/>
      <c r="AI34" s="1036"/>
      <c r="AJ34" s="1037"/>
      <c r="AK34" s="980">
        <v>2804</v>
      </c>
      <c r="AL34" s="971"/>
      <c r="AM34" s="971"/>
      <c r="AN34" s="971"/>
      <c r="AO34" s="971"/>
      <c r="AP34" s="971">
        <v>8862</v>
      </c>
      <c r="AQ34" s="971"/>
      <c r="AR34" s="971"/>
      <c r="AS34" s="971"/>
      <c r="AT34" s="971"/>
      <c r="AU34" s="971">
        <v>5583</v>
      </c>
      <c r="AV34" s="971"/>
      <c r="AW34" s="971"/>
      <c r="AX34" s="971"/>
      <c r="AY34" s="971"/>
      <c r="AZ34" s="1041" t="s">
        <v>491</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4" customHeight="1" x14ac:dyDescent="0.2">
      <c r="A35" s="242">
        <v>8</v>
      </c>
      <c r="B35" s="1030" t="s">
        <v>397</v>
      </c>
      <c r="C35" s="1031"/>
      <c r="D35" s="1031"/>
      <c r="E35" s="1031"/>
      <c r="F35" s="1031"/>
      <c r="G35" s="1031"/>
      <c r="H35" s="1031"/>
      <c r="I35" s="1031"/>
      <c r="J35" s="1031"/>
      <c r="K35" s="1031"/>
      <c r="L35" s="1031"/>
      <c r="M35" s="1031"/>
      <c r="N35" s="1031"/>
      <c r="O35" s="1031"/>
      <c r="P35" s="1032"/>
      <c r="Q35" s="1038">
        <v>1892</v>
      </c>
      <c r="R35" s="1039"/>
      <c r="S35" s="1039"/>
      <c r="T35" s="1039"/>
      <c r="U35" s="1039"/>
      <c r="V35" s="1039">
        <v>1892</v>
      </c>
      <c r="W35" s="1039"/>
      <c r="X35" s="1039"/>
      <c r="Y35" s="1039"/>
      <c r="Z35" s="1039"/>
      <c r="AA35" s="1039" t="s">
        <v>491</v>
      </c>
      <c r="AB35" s="1039"/>
      <c r="AC35" s="1039"/>
      <c r="AD35" s="1039"/>
      <c r="AE35" s="1040"/>
      <c r="AF35" s="1035" t="s">
        <v>122</v>
      </c>
      <c r="AG35" s="1036"/>
      <c r="AH35" s="1036"/>
      <c r="AI35" s="1036"/>
      <c r="AJ35" s="1037"/>
      <c r="AK35" s="980">
        <v>974</v>
      </c>
      <c r="AL35" s="971"/>
      <c r="AM35" s="971"/>
      <c r="AN35" s="971"/>
      <c r="AO35" s="971"/>
      <c r="AP35" s="971">
        <v>2023</v>
      </c>
      <c r="AQ35" s="971"/>
      <c r="AR35" s="971"/>
      <c r="AS35" s="971"/>
      <c r="AT35" s="971"/>
      <c r="AU35" s="971">
        <v>1199</v>
      </c>
      <c r="AV35" s="971"/>
      <c r="AW35" s="971"/>
      <c r="AX35" s="971"/>
      <c r="AY35" s="971"/>
      <c r="AZ35" s="1041" t="s">
        <v>491</v>
      </c>
      <c r="BA35" s="1041"/>
      <c r="BB35" s="1041"/>
      <c r="BC35" s="1041"/>
      <c r="BD35" s="104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4"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4"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4"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4"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4"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4"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4"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4"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4"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4"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4"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4"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4"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4"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4"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4"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4"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4"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4"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4"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4"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4"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4"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4"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4"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4"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4"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4" customHeight="1" thickBot="1" x14ac:dyDescent="0.25">
      <c r="A63" s="240" t="s">
        <v>377</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20841</v>
      </c>
      <c r="AG63" s="959"/>
      <c r="AH63" s="959"/>
      <c r="AI63" s="959"/>
      <c r="AJ63" s="1022"/>
      <c r="AK63" s="1023"/>
      <c r="AL63" s="963"/>
      <c r="AM63" s="963"/>
      <c r="AN63" s="963"/>
      <c r="AO63" s="963"/>
      <c r="AP63" s="959">
        <v>51825</v>
      </c>
      <c r="AQ63" s="959"/>
      <c r="AR63" s="959"/>
      <c r="AS63" s="959"/>
      <c r="AT63" s="959"/>
      <c r="AU63" s="959">
        <v>24226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4"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4"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4" customHeight="1" x14ac:dyDescent="0.2">
      <c r="A66" s="995" t="s">
        <v>402</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403</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4"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4" customHeight="1" thickTop="1" x14ac:dyDescent="0.2">
      <c r="A68" s="236">
        <v>1</v>
      </c>
      <c r="B68" s="985" t="s">
        <v>558</v>
      </c>
      <c r="C68" s="986"/>
      <c r="D68" s="986"/>
      <c r="E68" s="986"/>
      <c r="F68" s="986"/>
      <c r="G68" s="986"/>
      <c r="H68" s="986"/>
      <c r="I68" s="986"/>
      <c r="J68" s="986"/>
      <c r="K68" s="986"/>
      <c r="L68" s="986"/>
      <c r="M68" s="986"/>
      <c r="N68" s="986"/>
      <c r="O68" s="986"/>
      <c r="P68" s="987"/>
      <c r="Q68" s="988">
        <v>10100</v>
      </c>
      <c r="R68" s="982"/>
      <c r="S68" s="982"/>
      <c r="T68" s="982"/>
      <c r="U68" s="982"/>
      <c r="V68" s="982">
        <v>9911</v>
      </c>
      <c r="W68" s="982"/>
      <c r="X68" s="982"/>
      <c r="Y68" s="982"/>
      <c r="Z68" s="982"/>
      <c r="AA68" s="982">
        <v>190</v>
      </c>
      <c r="AB68" s="982"/>
      <c r="AC68" s="982"/>
      <c r="AD68" s="982"/>
      <c r="AE68" s="982"/>
      <c r="AF68" s="982">
        <v>190</v>
      </c>
      <c r="AG68" s="982"/>
      <c r="AH68" s="982"/>
      <c r="AI68" s="982"/>
      <c r="AJ68" s="982"/>
      <c r="AK68" s="982">
        <v>59</v>
      </c>
      <c r="AL68" s="982"/>
      <c r="AM68" s="982"/>
      <c r="AN68" s="982"/>
      <c r="AO68" s="982"/>
      <c r="AP68" s="982" t="s">
        <v>491</v>
      </c>
      <c r="AQ68" s="982"/>
      <c r="AR68" s="982"/>
      <c r="AS68" s="982"/>
      <c r="AT68" s="982"/>
      <c r="AU68" s="982" t="s">
        <v>491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4" customHeight="1" x14ac:dyDescent="0.2">
      <c r="A69" s="238">
        <v>2</v>
      </c>
      <c r="B69" s="974" t="s">
        <v>559</v>
      </c>
      <c r="C69" s="975"/>
      <c r="D69" s="975"/>
      <c r="E69" s="975"/>
      <c r="F69" s="975"/>
      <c r="G69" s="975"/>
      <c r="H69" s="975"/>
      <c r="I69" s="975"/>
      <c r="J69" s="975"/>
      <c r="K69" s="975"/>
      <c r="L69" s="975"/>
      <c r="M69" s="975"/>
      <c r="N69" s="975"/>
      <c r="O69" s="975"/>
      <c r="P69" s="976"/>
      <c r="Q69" s="977">
        <v>56045</v>
      </c>
      <c r="R69" s="971"/>
      <c r="S69" s="971"/>
      <c r="T69" s="971"/>
      <c r="U69" s="971"/>
      <c r="V69" s="971">
        <v>55253</v>
      </c>
      <c r="W69" s="971"/>
      <c r="X69" s="971"/>
      <c r="Y69" s="971"/>
      <c r="Z69" s="971"/>
      <c r="AA69" s="971">
        <v>792</v>
      </c>
      <c r="AB69" s="971"/>
      <c r="AC69" s="971"/>
      <c r="AD69" s="971"/>
      <c r="AE69" s="971"/>
      <c r="AF69" s="971">
        <v>792</v>
      </c>
      <c r="AG69" s="971"/>
      <c r="AH69" s="971"/>
      <c r="AI69" s="971"/>
      <c r="AJ69" s="971"/>
      <c r="AK69" s="971">
        <v>8352</v>
      </c>
      <c r="AL69" s="971"/>
      <c r="AM69" s="971"/>
      <c r="AN69" s="971"/>
      <c r="AO69" s="971"/>
      <c r="AP69" s="971" t="s">
        <v>491</v>
      </c>
      <c r="AQ69" s="971"/>
      <c r="AR69" s="971"/>
      <c r="AS69" s="971"/>
      <c r="AT69" s="971"/>
      <c r="AU69" s="971" t="s">
        <v>491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4" customHeight="1" x14ac:dyDescent="0.2">
      <c r="A70" s="238">
        <v>3</v>
      </c>
      <c r="B70" s="974" t="s">
        <v>560</v>
      </c>
      <c r="C70" s="975"/>
      <c r="D70" s="975"/>
      <c r="E70" s="975"/>
      <c r="F70" s="975"/>
      <c r="G70" s="975"/>
      <c r="H70" s="975"/>
      <c r="I70" s="975"/>
      <c r="J70" s="975"/>
      <c r="K70" s="975"/>
      <c r="L70" s="975"/>
      <c r="M70" s="975"/>
      <c r="N70" s="975"/>
      <c r="O70" s="975"/>
      <c r="P70" s="976"/>
      <c r="Q70" s="977">
        <v>2063</v>
      </c>
      <c r="R70" s="971"/>
      <c r="S70" s="971"/>
      <c r="T70" s="971"/>
      <c r="U70" s="971"/>
      <c r="V70" s="971">
        <v>1802</v>
      </c>
      <c r="W70" s="971"/>
      <c r="X70" s="971"/>
      <c r="Y70" s="971"/>
      <c r="Z70" s="971"/>
      <c r="AA70" s="971">
        <v>261</v>
      </c>
      <c r="AB70" s="971"/>
      <c r="AC70" s="971"/>
      <c r="AD70" s="971"/>
      <c r="AE70" s="971"/>
      <c r="AF70" s="971">
        <v>261</v>
      </c>
      <c r="AG70" s="971"/>
      <c r="AH70" s="971"/>
      <c r="AI70" s="971"/>
      <c r="AJ70" s="971"/>
      <c r="AK70" s="971" t="s">
        <v>491</v>
      </c>
      <c r="AL70" s="971"/>
      <c r="AM70" s="971"/>
      <c r="AN70" s="971"/>
      <c r="AO70" s="971"/>
      <c r="AP70" s="971" t="s">
        <v>491</v>
      </c>
      <c r="AQ70" s="971"/>
      <c r="AR70" s="971"/>
      <c r="AS70" s="971"/>
      <c r="AT70" s="971"/>
      <c r="AU70" s="971" t="s">
        <v>491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4" customHeight="1" x14ac:dyDescent="0.2">
      <c r="A71" s="238">
        <v>4</v>
      </c>
      <c r="B71" s="974" t="s">
        <v>561</v>
      </c>
      <c r="C71" s="975"/>
      <c r="D71" s="975"/>
      <c r="E71" s="975"/>
      <c r="F71" s="975"/>
      <c r="G71" s="975"/>
      <c r="H71" s="975"/>
      <c r="I71" s="975"/>
      <c r="J71" s="975"/>
      <c r="K71" s="975"/>
      <c r="L71" s="975"/>
      <c r="M71" s="975"/>
      <c r="N71" s="975"/>
      <c r="O71" s="975"/>
      <c r="P71" s="976"/>
      <c r="Q71" s="977">
        <v>1017156</v>
      </c>
      <c r="R71" s="971"/>
      <c r="S71" s="971"/>
      <c r="T71" s="971"/>
      <c r="U71" s="971"/>
      <c r="V71" s="971">
        <v>995709</v>
      </c>
      <c r="W71" s="971"/>
      <c r="X71" s="971"/>
      <c r="Y71" s="971"/>
      <c r="Z71" s="971"/>
      <c r="AA71" s="971">
        <v>21447</v>
      </c>
      <c r="AB71" s="971"/>
      <c r="AC71" s="971"/>
      <c r="AD71" s="971"/>
      <c r="AE71" s="971"/>
      <c r="AF71" s="971">
        <v>21447</v>
      </c>
      <c r="AG71" s="971"/>
      <c r="AH71" s="971"/>
      <c r="AI71" s="971"/>
      <c r="AJ71" s="971"/>
      <c r="AK71" s="971">
        <v>1</v>
      </c>
      <c r="AL71" s="971"/>
      <c r="AM71" s="971"/>
      <c r="AN71" s="971"/>
      <c r="AO71" s="971"/>
      <c r="AP71" s="971" t="s">
        <v>491</v>
      </c>
      <c r="AQ71" s="971"/>
      <c r="AR71" s="971"/>
      <c r="AS71" s="971"/>
      <c r="AT71" s="971"/>
      <c r="AU71" s="971" t="s">
        <v>491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4"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4"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4"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4"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4"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4"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4"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4"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4"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4"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4"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4"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4"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4"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4"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4"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4" customHeight="1" thickBot="1" x14ac:dyDescent="0.25">
      <c r="A88" s="240" t="s">
        <v>377</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22690</v>
      </c>
      <c r="AG88" s="959"/>
      <c r="AH88" s="959"/>
      <c r="AI88" s="959"/>
      <c r="AJ88" s="959"/>
      <c r="AK88" s="963"/>
      <c r="AL88" s="963"/>
      <c r="AM88" s="963"/>
      <c r="AN88" s="963"/>
      <c r="AO88" s="963"/>
      <c r="AP88" s="959" t="s">
        <v>491</v>
      </c>
      <c r="AQ88" s="959"/>
      <c r="AR88" s="959"/>
      <c r="AS88" s="959"/>
      <c r="AT88" s="959"/>
      <c r="AU88" s="959" t="s">
        <v>491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4"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4"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4"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4"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4"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4"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4"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4"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4"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4"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4"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4"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4"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4"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3529</v>
      </c>
      <c r="CS102" s="953"/>
      <c r="CT102" s="953"/>
      <c r="CU102" s="953"/>
      <c r="CV102" s="954"/>
      <c r="CW102" s="952">
        <v>469</v>
      </c>
      <c r="CX102" s="953"/>
      <c r="CY102" s="953"/>
      <c r="CZ102" s="953"/>
      <c r="DA102" s="954"/>
      <c r="DB102" s="952" t="s">
        <v>491</v>
      </c>
      <c r="DC102" s="953"/>
      <c r="DD102" s="953"/>
      <c r="DE102" s="953"/>
      <c r="DF102" s="954"/>
      <c r="DG102" s="952" t="s">
        <v>491</v>
      </c>
      <c r="DH102" s="953"/>
      <c r="DI102" s="953"/>
      <c r="DJ102" s="953"/>
      <c r="DK102" s="954"/>
      <c r="DL102" s="952" t="s">
        <v>491</v>
      </c>
      <c r="DM102" s="953"/>
      <c r="DN102" s="953"/>
      <c r="DO102" s="953"/>
      <c r="DP102" s="954"/>
      <c r="DQ102" s="952" t="s">
        <v>491</v>
      </c>
      <c r="DR102" s="953"/>
      <c r="DS102" s="953"/>
      <c r="DT102" s="953"/>
      <c r="DU102" s="954"/>
      <c r="DV102" s="937"/>
      <c r="DW102" s="938"/>
      <c r="DX102" s="938"/>
      <c r="DY102" s="938"/>
      <c r="DZ102" s="939"/>
      <c r="EA102" s="230"/>
    </row>
    <row r="103" spans="1:131" ht="26.4"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4"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4"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4" customHeight="1" x14ac:dyDescent="0.2">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4" customHeight="1" x14ac:dyDescent="0.2">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294</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294</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294</v>
      </c>
      <c r="DR109" s="896"/>
      <c r="DS109" s="896"/>
      <c r="DT109" s="896"/>
      <c r="DU109" s="897"/>
      <c r="DV109" s="898" t="s">
        <v>415</v>
      </c>
      <c r="DW109" s="896"/>
      <c r="DX109" s="896"/>
      <c r="DY109" s="896"/>
      <c r="DZ109" s="929"/>
    </row>
    <row r="110" spans="1:131" s="230" customFormat="1" ht="26.4" customHeight="1" x14ac:dyDescent="0.2">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9024971</v>
      </c>
      <c r="AB110" s="889"/>
      <c r="AC110" s="889"/>
      <c r="AD110" s="889"/>
      <c r="AE110" s="890"/>
      <c r="AF110" s="891">
        <v>9674411</v>
      </c>
      <c r="AG110" s="889"/>
      <c r="AH110" s="889"/>
      <c r="AI110" s="889"/>
      <c r="AJ110" s="890"/>
      <c r="AK110" s="891">
        <v>10000542</v>
      </c>
      <c r="AL110" s="889"/>
      <c r="AM110" s="889"/>
      <c r="AN110" s="889"/>
      <c r="AO110" s="890"/>
      <c r="AP110" s="892">
        <v>14.5</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102322887</v>
      </c>
      <c r="BR110" s="842"/>
      <c r="BS110" s="842"/>
      <c r="BT110" s="842"/>
      <c r="BU110" s="842"/>
      <c r="BV110" s="842">
        <v>99433007</v>
      </c>
      <c r="BW110" s="842"/>
      <c r="BX110" s="842"/>
      <c r="BY110" s="842"/>
      <c r="BZ110" s="842"/>
      <c r="CA110" s="842">
        <v>98537747</v>
      </c>
      <c r="CB110" s="842"/>
      <c r="CC110" s="842"/>
      <c r="CD110" s="842"/>
      <c r="CE110" s="842"/>
      <c r="CF110" s="866">
        <v>143.1</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4402381</v>
      </c>
      <c r="DH110" s="842"/>
      <c r="DI110" s="842"/>
      <c r="DJ110" s="842"/>
      <c r="DK110" s="842"/>
      <c r="DL110" s="842">
        <v>3757468</v>
      </c>
      <c r="DM110" s="842"/>
      <c r="DN110" s="842"/>
      <c r="DO110" s="842"/>
      <c r="DP110" s="842"/>
      <c r="DQ110" s="842">
        <v>3143879</v>
      </c>
      <c r="DR110" s="842"/>
      <c r="DS110" s="842"/>
      <c r="DT110" s="842"/>
      <c r="DU110" s="842"/>
      <c r="DV110" s="843">
        <v>4.5999999999999996</v>
      </c>
      <c r="DW110" s="843"/>
      <c r="DX110" s="843"/>
      <c r="DY110" s="843"/>
      <c r="DZ110" s="844"/>
    </row>
    <row r="111" spans="1:131" s="230" customFormat="1" ht="26.4" customHeight="1" x14ac:dyDescent="0.2">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6309319</v>
      </c>
      <c r="BR111" s="817"/>
      <c r="BS111" s="817"/>
      <c r="BT111" s="817"/>
      <c r="BU111" s="817"/>
      <c r="BV111" s="817">
        <v>5591908</v>
      </c>
      <c r="BW111" s="817"/>
      <c r="BX111" s="817"/>
      <c r="BY111" s="817"/>
      <c r="BZ111" s="817"/>
      <c r="CA111" s="817">
        <v>4749742</v>
      </c>
      <c r="CB111" s="817"/>
      <c r="CC111" s="817"/>
      <c r="CD111" s="817"/>
      <c r="CE111" s="817"/>
      <c r="CF111" s="875">
        <v>6.9</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4" customHeight="1" x14ac:dyDescent="0.2">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26050188</v>
      </c>
      <c r="BR112" s="817"/>
      <c r="BS112" s="817"/>
      <c r="BT112" s="817"/>
      <c r="BU112" s="817"/>
      <c r="BV112" s="817">
        <v>24350677</v>
      </c>
      <c r="BW112" s="817"/>
      <c r="BX112" s="817"/>
      <c r="BY112" s="817"/>
      <c r="BZ112" s="817"/>
      <c r="CA112" s="817">
        <v>24226491</v>
      </c>
      <c r="CB112" s="817"/>
      <c r="CC112" s="817"/>
      <c r="CD112" s="817"/>
      <c r="CE112" s="817"/>
      <c r="CF112" s="875">
        <v>35.200000000000003</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4" customHeight="1" x14ac:dyDescent="0.2">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3256850</v>
      </c>
      <c r="AB113" s="919"/>
      <c r="AC113" s="919"/>
      <c r="AD113" s="919"/>
      <c r="AE113" s="920"/>
      <c r="AF113" s="921">
        <v>3225579</v>
      </c>
      <c r="AG113" s="919"/>
      <c r="AH113" s="919"/>
      <c r="AI113" s="919"/>
      <c r="AJ113" s="920"/>
      <c r="AK113" s="921">
        <v>3143662</v>
      </c>
      <c r="AL113" s="919"/>
      <c r="AM113" s="919"/>
      <c r="AN113" s="919"/>
      <c r="AO113" s="920"/>
      <c r="AP113" s="922">
        <v>4.5999999999999996</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1528692</v>
      </c>
      <c r="DH113" s="780"/>
      <c r="DI113" s="780"/>
      <c r="DJ113" s="780"/>
      <c r="DK113" s="781"/>
      <c r="DL113" s="782">
        <v>1381805</v>
      </c>
      <c r="DM113" s="780"/>
      <c r="DN113" s="780"/>
      <c r="DO113" s="780"/>
      <c r="DP113" s="781"/>
      <c r="DQ113" s="782">
        <v>1232846</v>
      </c>
      <c r="DR113" s="780"/>
      <c r="DS113" s="780"/>
      <c r="DT113" s="780"/>
      <c r="DU113" s="781"/>
      <c r="DV113" s="824">
        <v>1.8</v>
      </c>
      <c r="DW113" s="825"/>
      <c r="DX113" s="825"/>
      <c r="DY113" s="825"/>
      <c r="DZ113" s="826"/>
    </row>
    <row r="114" spans="1:130" s="230" customFormat="1" ht="26.4" customHeight="1" x14ac:dyDescent="0.2">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12659219</v>
      </c>
      <c r="BR114" s="817"/>
      <c r="BS114" s="817"/>
      <c r="BT114" s="817"/>
      <c r="BU114" s="817"/>
      <c r="BV114" s="817">
        <v>12704265</v>
      </c>
      <c r="BW114" s="817"/>
      <c r="BX114" s="817"/>
      <c r="BY114" s="817"/>
      <c r="BZ114" s="817"/>
      <c r="CA114" s="817">
        <v>13569497</v>
      </c>
      <c r="CB114" s="817"/>
      <c r="CC114" s="817"/>
      <c r="CD114" s="817"/>
      <c r="CE114" s="817"/>
      <c r="CF114" s="875">
        <v>19.7</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4" customHeight="1" x14ac:dyDescent="0.2">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721664</v>
      </c>
      <c r="AB115" s="919"/>
      <c r="AC115" s="919"/>
      <c r="AD115" s="919"/>
      <c r="AE115" s="920"/>
      <c r="AF115" s="921">
        <v>667286</v>
      </c>
      <c r="AG115" s="919"/>
      <c r="AH115" s="919"/>
      <c r="AI115" s="919"/>
      <c r="AJ115" s="920"/>
      <c r="AK115" s="921">
        <v>632555</v>
      </c>
      <c r="AL115" s="919"/>
      <c r="AM115" s="919"/>
      <c r="AN115" s="919"/>
      <c r="AO115" s="920"/>
      <c r="AP115" s="922">
        <v>0.9</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v>31319</v>
      </c>
      <c r="BR115" s="817"/>
      <c r="BS115" s="817"/>
      <c r="BT115" s="817"/>
      <c r="BU115" s="817"/>
      <c r="BV115" s="817">
        <v>7608</v>
      </c>
      <c r="BW115" s="817"/>
      <c r="BX115" s="817"/>
      <c r="BY115" s="817"/>
      <c r="BZ115" s="817"/>
      <c r="CA115" s="817">
        <v>8196</v>
      </c>
      <c r="CB115" s="817"/>
      <c r="CC115" s="817"/>
      <c r="CD115" s="817"/>
      <c r="CE115" s="817"/>
      <c r="CF115" s="875">
        <v>0</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111570</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4" customHeight="1" x14ac:dyDescent="0.2">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264865</v>
      </c>
      <c r="DH116" s="780"/>
      <c r="DI116" s="780"/>
      <c r="DJ116" s="780"/>
      <c r="DK116" s="781"/>
      <c r="DL116" s="782">
        <v>451358</v>
      </c>
      <c r="DM116" s="780"/>
      <c r="DN116" s="780"/>
      <c r="DO116" s="780"/>
      <c r="DP116" s="781"/>
      <c r="DQ116" s="782">
        <v>373017</v>
      </c>
      <c r="DR116" s="780"/>
      <c r="DS116" s="780"/>
      <c r="DT116" s="780"/>
      <c r="DU116" s="781"/>
      <c r="DV116" s="824">
        <v>0.5</v>
      </c>
      <c r="DW116" s="825"/>
      <c r="DX116" s="825"/>
      <c r="DY116" s="825"/>
      <c r="DZ116" s="826"/>
    </row>
    <row r="117" spans="1:130" s="230" customFormat="1" ht="26.4"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13003485</v>
      </c>
      <c r="AB117" s="903"/>
      <c r="AC117" s="903"/>
      <c r="AD117" s="903"/>
      <c r="AE117" s="904"/>
      <c r="AF117" s="905">
        <v>13567276</v>
      </c>
      <c r="AG117" s="903"/>
      <c r="AH117" s="903"/>
      <c r="AI117" s="903"/>
      <c r="AJ117" s="904"/>
      <c r="AK117" s="905">
        <v>13776759</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1811</v>
      </c>
      <c r="DH117" s="780"/>
      <c r="DI117" s="780"/>
      <c r="DJ117" s="780"/>
      <c r="DK117" s="781"/>
      <c r="DL117" s="782">
        <v>1277</v>
      </c>
      <c r="DM117" s="780"/>
      <c r="DN117" s="780"/>
      <c r="DO117" s="780"/>
      <c r="DP117" s="781"/>
      <c r="DQ117" s="782" t="s">
        <v>122</v>
      </c>
      <c r="DR117" s="780"/>
      <c r="DS117" s="780"/>
      <c r="DT117" s="780"/>
      <c r="DU117" s="781"/>
      <c r="DV117" s="824" t="s">
        <v>122</v>
      </c>
      <c r="DW117" s="825"/>
      <c r="DX117" s="825"/>
      <c r="DY117" s="825"/>
      <c r="DZ117" s="826"/>
    </row>
    <row r="118" spans="1:130" s="230" customFormat="1" ht="26.4" customHeight="1" x14ac:dyDescent="0.2">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294</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4" customHeight="1" x14ac:dyDescent="0.2">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699072</v>
      </c>
      <c r="AB119" s="889"/>
      <c r="AC119" s="889"/>
      <c r="AD119" s="889"/>
      <c r="AE119" s="890"/>
      <c r="AF119" s="891">
        <v>644912</v>
      </c>
      <c r="AG119" s="889"/>
      <c r="AH119" s="889"/>
      <c r="AI119" s="889"/>
      <c r="AJ119" s="890"/>
      <c r="AK119" s="891">
        <v>610168</v>
      </c>
      <c r="AL119" s="889"/>
      <c r="AM119" s="889"/>
      <c r="AN119" s="889"/>
      <c r="AO119" s="890"/>
      <c r="AP119" s="892">
        <v>0.9</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445</v>
      </c>
      <c r="BP119" s="878"/>
      <c r="BQ119" s="879">
        <v>147372932</v>
      </c>
      <c r="BR119" s="845"/>
      <c r="BS119" s="845"/>
      <c r="BT119" s="845"/>
      <c r="BU119" s="845"/>
      <c r="BV119" s="845">
        <v>142087465</v>
      </c>
      <c r="BW119" s="845"/>
      <c r="BX119" s="845"/>
      <c r="BY119" s="845"/>
      <c r="BZ119" s="845"/>
      <c r="CA119" s="845">
        <v>141091673</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4" customHeight="1" x14ac:dyDescent="0.2">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17238681</v>
      </c>
      <c r="BR120" s="842"/>
      <c r="BS120" s="842"/>
      <c r="BT120" s="842"/>
      <c r="BU120" s="842"/>
      <c r="BV120" s="842">
        <v>19820380</v>
      </c>
      <c r="BW120" s="842"/>
      <c r="BX120" s="842"/>
      <c r="BY120" s="842"/>
      <c r="BZ120" s="842"/>
      <c r="CA120" s="842">
        <v>21120047</v>
      </c>
      <c r="CB120" s="842"/>
      <c r="CC120" s="842"/>
      <c r="CD120" s="842"/>
      <c r="CE120" s="842"/>
      <c r="CF120" s="866">
        <v>30.7</v>
      </c>
      <c r="CG120" s="867"/>
      <c r="CH120" s="867"/>
      <c r="CI120" s="867"/>
      <c r="CJ120" s="867"/>
      <c r="CK120" s="868" t="s">
        <v>449</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17159454</v>
      </c>
      <c r="DH120" s="842"/>
      <c r="DI120" s="842"/>
      <c r="DJ120" s="842"/>
      <c r="DK120" s="842"/>
      <c r="DL120" s="842">
        <v>16888799</v>
      </c>
      <c r="DM120" s="842"/>
      <c r="DN120" s="842"/>
      <c r="DO120" s="842"/>
      <c r="DP120" s="842"/>
      <c r="DQ120" s="842">
        <v>17439363</v>
      </c>
      <c r="DR120" s="842"/>
      <c r="DS120" s="842"/>
      <c r="DT120" s="842"/>
      <c r="DU120" s="842"/>
      <c r="DV120" s="843">
        <v>25.3</v>
      </c>
      <c r="DW120" s="843"/>
      <c r="DX120" s="843"/>
      <c r="DY120" s="843"/>
      <c r="DZ120" s="844"/>
    </row>
    <row r="121" spans="1:130" s="230" customFormat="1" ht="26.4" customHeight="1" x14ac:dyDescent="0.2">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34404452</v>
      </c>
      <c r="BR121" s="817"/>
      <c r="BS121" s="817"/>
      <c r="BT121" s="817"/>
      <c r="BU121" s="817"/>
      <c r="BV121" s="817">
        <v>34337225</v>
      </c>
      <c r="BW121" s="817"/>
      <c r="BX121" s="817"/>
      <c r="BY121" s="817"/>
      <c r="BZ121" s="817"/>
      <c r="CA121" s="817">
        <v>33950249</v>
      </c>
      <c r="CB121" s="817"/>
      <c r="CC121" s="817"/>
      <c r="CD121" s="817"/>
      <c r="CE121" s="817"/>
      <c r="CF121" s="875">
        <v>49.3</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7555775</v>
      </c>
      <c r="DH121" s="817"/>
      <c r="DI121" s="817"/>
      <c r="DJ121" s="817"/>
      <c r="DK121" s="817"/>
      <c r="DL121" s="817">
        <v>6233646</v>
      </c>
      <c r="DM121" s="817"/>
      <c r="DN121" s="817"/>
      <c r="DO121" s="817"/>
      <c r="DP121" s="817"/>
      <c r="DQ121" s="817">
        <v>5582953</v>
      </c>
      <c r="DR121" s="817"/>
      <c r="DS121" s="817"/>
      <c r="DT121" s="817"/>
      <c r="DU121" s="817"/>
      <c r="DV121" s="794">
        <v>8.1</v>
      </c>
      <c r="DW121" s="794"/>
      <c r="DX121" s="794"/>
      <c r="DY121" s="794"/>
      <c r="DZ121" s="795"/>
    </row>
    <row r="122" spans="1:130" s="230" customFormat="1" ht="26.4" customHeight="1" x14ac:dyDescent="0.2">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73152011</v>
      </c>
      <c r="BR122" s="845"/>
      <c r="BS122" s="845"/>
      <c r="BT122" s="845"/>
      <c r="BU122" s="845"/>
      <c r="BV122" s="845">
        <v>69218398</v>
      </c>
      <c r="BW122" s="845"/>
      <c r="BX122" s="845"/>
      <c r="BY122" s="845"/>
      <c r="BZ122" s="845"/>
      <c r="CA122" s="845">
        <v>67350510</v>
      </c>
      <c r="CB122" s="845"/>
      <c r="CC122" s="845"/>
      <c r="CD122" s="845"/>
      <c r="CE122" s="845"/>
      <c r="CF122" s="846">
        <v>97.8</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1330220</v>
      </c>
      <c r="DH122" s="817"/>
      <c r="DI122" s="817"/>
      <c r="DJ122" s="817"/>
      <c r="DK122" s="817"/>
      <c r="DL122" s="817">
        <v>1223532</v>
      </c>
      <c r="DM122" s="817"/>
      <c r="DN122" s="817"/>
      <c r="DO122" s="817"/>
      <c r="DP122" s="817"/>
      <c r="DQ122" s="817">
        <v>1199492</v>
      </c>
      <c r="DR122" s="817"/>
      <c r="DS122" s="817"/>
      <c r="DT122" s="817"/>
      <c r="DU122" s="817"/>
      <c r="DV122" s="794">
        <v>1.7</v>
      </c>
      <c r="DW122" s="794"/>
      <c r="DX122" s="794"/>
      <c r="DY122" s="794"/>
      <c r="DZ122" s="795"/>
    </row>
    <row r="123" spans="1:130" s="230" customFormat="1" ht="26.4" customHeight="1" x14ac:dyDescent="0.2">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22592</v>
      </c>
      <c r="AB123" s="780"/>
      <c r="AC123" s="780"/>
      <c r="AD123" s="780"/>
      <c r="AE123" s="781"/>
      <c r="AF123" s="782">
        <v>22374</v>
      </c>
      <c r="AG123" s="780"/>
      <c r="AH123" s="780"/>
      <c r="AI123" s="780"/>
      <c r="AJ123" s="781"/>
      <c r="AK123" s="782">
        <v>22387</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453</v>
      </c>
      <c r="BP123" s="878"/>
      <c r="BQ123" s="832">
        <v>124795144</v>
      </c>
      <c r="BR123" s="833"/>
      <c r="BS123" s="833"/>
      <c r="BT123" s="833"/>
      <c r="BU123" s="833"/>
      <c r="BV123" s="833">
        <v>123376003</v>
      </c>
      <c r="BW123" s="833"/>
      <c r="BX123" s="833"/>
      <c r="BY123" s="833"/>
      <c r="BZ123" s="833"/>
      <c r="CA123" s="833">
        <v>122420806</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v>4739</v>
      </c>
      <c r="DH123" s="780"/>
      <c r="DI123" s="780"/>
      <c r="DJ123" s="780"/>
      <c r="DK123" s="781"/>
      <c r="DL123" s="782">
        <v>4700</v>
      </c>
      <c r="DM123" s="780"/>
      <c r="DN123" s="780"/>
      <c r="DO123" s="780"/>
      <c r="DP123" s="781"/>
      <c r="DQ123" s="782">
        <v>4683</v>
      </c>
      <c r="DR123" s="780"/>
      <c r="DS123" s="780"/>
      <c r="DT123" s="780"/>
      <c r="DU123" s="781"/>
      <c r="DV123" s="824">
        <v>0</v>
      </c>
      <c r="DW123" s="825"/>
      <c r="DX123" s="825"/>
      <c r="DY123" s="825"/>
      <c r="DZ123" s="826"/>
    </row>
    <row r="124" spans="1:130" s="230" customFormat="1" ht="26.4" customHeight="1" thickBot="1" x14ac:dyDescent="0.25">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33.299999999999997</v>
      </c>
      <c r="BR124" s="831"/>
      <c r="BS124" s="831"/>
      <c r="BT124" s="831"/>
      <c r="BU124" s="831"/>
      <c r="BV124" s="831">
        <v>27.8</v>
      </c>
      <c r="BW124" s="831"/>
      <c r="BX124" s="831"/>
      <c r="BY124" s="831"/>
      <c r="BZ124" s="831"/>
      <c r="CA124" s="831">
        <v>27.1</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4" customHeight="1" x14ac:dyDescent="0.2">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4" customHeight="1" thickBot="1" x14ac:dyDescent="0.25">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v>24656</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4" customHeight="1" x14ac:dyDescent="0.2">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4" customHeight="1" thickBot="1" x14ac:dyDescent="0.25">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2748744</v>
      </c>
      <c r="AB128" s="801"/>
      <c r="AC128" s="801"/>
      <c r="AD128" s="801"/>
      <c r="AE128" s="802"/>
      <c r="AF128" s="803">
        <v>2738126</v>
      </c>
      <c r="AG128" s="801"/>
      <c r="AH128" s="801"/>
      <c r="AI128" s="801"/>
      <c r="AJ128" s="802"/>
      <c r="AK128" s="803">
        <v>2753945</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v>6663</v>
      </c>
      <c r="DH128" s="791"/>
      <c r="DI128" s="791"/>
      <c r="DJ128" s="791"/>
      <c r="DK128" s="791"/>
      <c r="DL128" s="791">
        <v>7608</v>
      </c>
      <c r="DM128" s="791"/>
      <c r="DN128" s="791"/>
      <c r="DO128" s="791"/>
      <c r="DP128" s="791"/>
      <c r="DQ128" s="791">
        <v>8196</v>
      </c>
      <c r="DR128" s="791"/>
      <c r="DS128" s="791"/>
      <c r="DT128" s="791"/>
      <c r="DU128" s="791"/>
      <c r="DV128" s="792">
        <v>0</v>
      </c>
      <c r="DW128" s="792"/>
      <c r="DX128" s="792"/>
      <c r="DY128" s="792"/>
      <c r="DZ128" s="793"/>
    </row>
    <row r="129" spans="1:131" s="230" customFormat="1" ht="26.4"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75109606</v>
      </c>
      <c r="AB129" s="780"/>
      <c r="AC129" s="780"/>
      <c r="AD129" s="780"/>
      <c r="AE129" s="781"/>
      <c r="AF129" s="782">
        <v>74462303</v>
      </c>
      <c r="AG129" s="780"/>
      <c r="AH129" s="780"/>
      <c r="AI129" s="780"/>
      <c r="AJ129" s="781"/>
      <c r="AK129" s="782">
        <v>75788824</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4" customHeight="1" x14ac:dyDescent="0.2">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7433750</v>
      </c>
      <c r="AB130" s="780"/>
      <c r="AC130" s="780"/>
      <c r="AD130" s="780"/>
      <c r="AE130" s="781"/>
      <c r="AF130" s="782">
        <v>7246749</v>
      </c>
      <c r="AG130" s="780"/>
      <c r="AH130" s="780"/>
      <c r="AI130" s="780"/>
      <c r="AJ130" s="781"/>
      <c r="AK130" s="782">
        <v>6927471</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5.0999999999999996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4"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67675856</v>
      </c>
      <c r="AB131" s="764"/>
      <c r="AC131" s="764"/>
      <c r="AD131" s="764"/>
      <c r="AE131" s="765"/>
      <c r="AF131" s="766">
        <v>67215554</v>
      </c>
      <c r="AG131" s="764"/>
      <c r="AH131" s="764"/>
      <c r="AI131" s="764"/>
      <c r="AJ131" s="765"/>
      <c r="AK131" s="766">
        <v>68861353</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27.1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4" customHeight="1" x14ac:dyDescent="0.2">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4.1683861379999998</v>
      </c>
      <c r="AB132" s="745"/>
      <c r="AC132" s="745"/>
      <c r="AD132" s="745"/>
      <c r="AE132" s="746"/>
      <c r="AF132" s="747">
        <v>5.3297202610000003</v>
      </c>
      <c r="AG132" s="745"/>
      <c r="AH132" s="745"/>
      <c r="AI132" s="745"/>
      <c r="AJ132" s="746"/>
      <c r="AK132" s="747">
        <v>5.9472299360000003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4"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3.8</v>
      </c>
      <c r="AB133" s="724"/>
      <c r="AC133" s="724"/>
      <c r="AD133" s="724"/>
      <c r="AE133" s="725"/>
      <c r="AF133" s="723">
        <v>4.4000000000000004</v>
      </c>
      <c r="AG133" s="724"/>
      <c r="AH133" s="724"/>
      <c r="AI133" s="724"/>
      <c r="AJ133" s="725"/>
      <c r="AK133" s="723">
        <v>5.0999999999999996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V0ozZr17e5iNXnND52ew6E70rDt/6t+Tv5IK00estnHl1wVblCGgrCwcrJ4LyXU1Phec5HBulI1SJbgFTWSKA==" saltValue="23+Xhy6VlhLXlJ+BPT8w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7"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8" customHeight="1" zeroHeight="1" x14ac:dyDescent="0.2"/>
  <cols>
    <col min="1" max="120" width="2.664062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aGg7WgCXwez36tLs4N8KqAwyxHA0mvPuTfX6sTDW0Z+f71KMXTSNnyGOVl8VA2bdH5nzleQv+gWqpNBrvfheQ==" saltValue="R4ykxINrI4LkzVtLNFIyfg=="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Y8" sqref="AY8:BM8"/>
    </sheetView>
  </sheetViews>
  <sheetFormatPr defaultColWidth="0" defaultRowHeight="13.8" customHeight="1" zeroHeight="1" x14ac:dyDescent="0.2"/>
  <cols>
    <col min="1" max="116" width="2.554687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3ip+EZJF6rw5XFIzUBlWJdQb74BvCdpHl8jOSez1hiE7BmeOjBKl7/Ij81g8OSfb0EguUa/s7B/NiXKDzMQVQ==" saltValue="wn0TTqKgidb1AFB8JL1rww==" spinCount="100000" sheet="1" objects="1" scenarios="1"/>
  <dataConsolidate/>
  <phoneticPr fontId="2"/>
  <printOptions horizontalCentered="1"/>
  <pageMargins left="0" right="0" top="0.39370078740157483" bottom="0.39370078740157483" header="0.19685039370078741" footer="0.19685039370078741"/>
  <pageSetup paperSize="8" scale="70"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Y8" sqref="AY8:BM8"/>
    </sheetView>
  </sheetViews>
  <sheetFormatPr defaultColWidth="0" defaultRowHeight="13.8"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5546875" style="261" hidden="1" customWidth="1"/>
    <col min="53" max="16384" width="8.554687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8"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20671639</v>
      </c>
      <c r="AP9" s="281">
        <v>56068</v>
      </c>
      <c r="AQ9" s="282">
        <v>62936</v>
      </c>
      <c r="AR9" s="283">
        <v>-10.9</v>
      </c>
    </row>
    <row r="10" spans="1:46" ht="13.8"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22670</v>
      </c>
      <c r="AP10" s="284">
        <v>61</v>
      </c>
      <c r="AQ10" s="285">
        <v>1734</v>
      </c>
      <c r="AR10" s="286">
        <v>-96.5</v>
      </c>
    </row>
    <row r="11" spans="1:46" ht="13.8"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v>786484</v>
      </c>
      <c r="AP11" s="284">
        <v>2133</v>
      </c>
      <c r="AQ11" s="285">
        <v>694</v>
      </c>
      <c r="AR11" s="286">
        <v>207.3</v>
      </c>
    </row>
    <row r="12" spans="1:46" ht="13.8"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491</v>
      </c>
      <c r="AP12" s="284" t="s">
        <v>491</v>
      </c>
      <c r="AQ12" s="285">
        <v>24</v>
      </c>
      <c r="AR12" s="286" t="s">
        <v>491</v>
      </c>
    </row>
    <row r="13" spans="1:46" ht="13.8"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926390</v>
      </c>
      <c r="AP13" s="284">
        <v>2513</v>
      </c>
      <c r="AQ13" s="285">
        <v>1996</v>
      </c>
      <c r="AR13" s="286">
        <v>25.9</v>
      </c>
    </row>
    <row r="14" spans="1:46" ht="13.8"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492727</v>
      </c>
      <c r="AP14" s="284">
        <v>1336</v>
      </c>
      <c r="AQ14" s="285">
        <v>1351</v>
      </c>
      <c r="AR14" s="286">
        <v>-1.1000000000000001</v>
      </c>
    </row>
    <row r="15" spans="1:46" ht="13.8"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-273676</v>
      </c>
      <c r="AP15" s="284">
        <v>-742</v>
      </c>
      <c r="AQ15" s="285">
        <v>-1933</v>
      </c>
      <c r="AR15" s="286">
        <v>-61.6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22626234</v>
      </c>
      <c r="AP16" s="284">
        <v>61370</v>
      </c>
      <c r="AQ16" s="285">
        <v>66802</v>
      </c>
      <c r="AR16" s="286">
        <v>-8.1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5.99</v>
      </c>
      <c r="AP21" s="298">
        <v>6.52</v>
      </c>
      <c r="AQ21" s="299">
        <v>-0.53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96</v>
      </c>
      <c r="AP22" s="303">
        <v>99.2</v>
      </c>
      <c r="AQ22" s="304">
        <v>-3.2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8"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10000542</v>
      </c>
      <c r="AP32" s="312">
        <v>27125</v>
      </c>
      <c r="AQ32" s="313">
        <v>37417</v>
      </c>
      <c r="AR32" s="314">
        <v>-27.5</v>
      </c>
    </row>
    <row r="33" spans="1:46" ht="13.8"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491</v>
      </c>
      <c r="AP34" s="312" t="s">
        <v>491</v>
      </c>
      <c r="AQ34" s="313">
        <v>46</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3143662</v>
      </c>
      <c r="AP35" s="312">
        <v>8527</v>
      </c>
      <c r="AQ35" s="313">
        <v>8245</v>
      </c>
      <c r="AR35" s="314">
        <v>3.4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t="s">
        <v>491</v>
      </c>
      <c r="AP36" s="312" t="s">
        <v>491</v>
      </c>
      <c r="AQ36" s="313">
        <v>440</v>
      </c>
      <c r="AR36" s="314" t="s">
        <v>491</v>
      </c>
    </row>
    <row r="37" spans="1:46" ht="13.8"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v>632555</v>
      </c>
      <c r="AP37" s="312">
        <v>1716</v>
      </c>
      <c r="AQ37" s="313">
        <v>558</v>
      </c>
      <c r="AR37" s="314">
        <v>207.5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491</v>
      </c>
      <c r="AP38" s="315" t="s">
        <v>491</v>
      </c>
      <c r="AQ38" s="316">
        <v>1</v>
      </c>
      <c r="AR38" s="304" t="s">
        <v>491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-2753945</v>
      </c>
      <c r="AP39" s="312">
        <v>-7470</v>
      </c>
      <c r="AQ39" s="313">
        <v>-7933</v>
      </c>
      <c r="AR39" s="314">
        <v>-5.8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-6927471</v>
      </c>
      <c r="AP40" s="312">
        <v>-18790</v>
      </c>
      <c r="AQ40" s="313">
        <v>-28055</v>
      </c>
      <c r="AR40" s="314">
        <v>-33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4095343</v>
      </c>
      <c r="AP41" s="312">
        <v>11108</v>
      </c>
      <c r="AQ41" s="313">
        <v>10719</v>
      </c>
      <c r="AR41" s="314">
        <v>3.6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399999999999999"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8"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22473774</v>
      </c>
      <c r="AN51" s="334">
        <v>59544</v>
      </c>
      <c r="AO51" s="335">
        <v>12.6</v>
      </c>
      <c r="AP51" s="336">
        <v>51849</v>
      </c>
      <c r="AQ51" s="337">
        <v>11.6</v>
      </c>
      <c r="AR51" s="338">
        <v>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11373805</v>
      </c>
      <c r="AN52" s="342">
        <v>30135</v>
      </c>
      <c r="AO52" s="343">
        <v>14</v>
      </c>
      <c r="AP52" s="344">
        <v>26326</v>
      </c>
      <c r="AQ52" s="345">
        <v>9.6</v>
      </c>
      <c r="AR52" s="346">
        <v>4.4000000000000004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22539152</v>
      </c>
      <c r="AN53" s="334">
        <v>60052</v>
      </c>
      <c r="AO53" s="335">
        <v>0.9</v>
      </c>
      <c r="AP53" s="336">
        <v>52191</v>
      </c>
      <c r="AQ53" s="337">
        <v>0.7</v>
      </c>
      <c r="AR53" s="338">
        <v>0.2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10156863</v>
      </c>
      <c r="AN54" s="342">
        <v>27061</v>
      </c>
      <c r="AO54" s="343">
        <v>-10.199999999999999</v>
      </c>
      <c r="AP54" s="344">
        <v>26807</v>
      </c>
      <c r="AQ54" s="345">
        <v>1.8</v>
      </c>
      <c r="AR54" s="346">
        <v>-12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22273168</v>
      </c>
      <c r="AN55" s="334">
        <v>59777</v>
      </c>
      <c r="AO55" s="335">
        <v>-0.5</v>
      </c>
      <c r="AP55" s="336">
        <v>48105</v>
      </c>
      <c r="AQ55" s="337">
        <v>-7.8</v>
      </c>
      <c r="AR55" s="338">
        <v>7.3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12234102</v>
      </c>
      <c r="AN56" s="342">
        <v>32834</v>
      </c>
      <c r="AO56" s="343">
        <v>21.3</v>
      </c>
      <c r="AP56" s="344">
        <v>24072</v>
      </c>
      <c r="AQ56" s="345">
        <v>-10.199999999999999</v>
      </c>
      <c r="AR56" s="346">
        <v>31.5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17959456</v>
      </c>
      <c r="AN57" s="334">
        <v>48439</v>
      </c>
      <c r="AO57" s="335">
        <v>-19</v>
      </c>
      <c r="AP57" s="336">
        <v>47446</v>
      </c>
      <c r="AQ57" s="337">
        <v>-1.4</v>
      </c>
      <c r="AR57" s="338">
        <v>-17.600000000000001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8868912</v>
      </c>
      <c r="AN58" s="342">
        <v>23921</v>
      </c>
      <c r="AO58" s="343">
        <v>-27.1</v>
      </c>
      <c r="AP58" s="344">
        <v>24371</v>
      </c>
      <c r="AQ58" s="345">
        <v>1.2</v>
      </c>
      <c r="AR58" s="346">
        <v>-28.3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21669018</v>
      </c>
      <c r="AN59" s="334">
        <v>58774</v>
      </c>
      <c r="AO59" s="335">
        <v>21.3</v>
      </c>
      <c r="AP59" s="336">
        <v>48387</v>
      </c>
      <c r="AQ59" s="337">
        <v>2</v>
      </c>
      <c r="AR59" s="338">
        <v>19.3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11350972</v>
      </c>
      <c r="AN60" s="342">
        <v>30788</v>
      </c>
      <c r="AO60" s="343">
        <v>28.7</v>
      </c>
      <c r="AP60" s="344">
        <v>25592</v>
      </c>
      <c r="AQ60" s="345">
        <v>5</v>
      </c>
      <c r="AR60" s="346">
        <v>23.7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21382914</v>
      </c>
      <c r="AN61" s="349">
        <v>57317</v>
      </c>
      <c r="AO61" s="350">
        <v>3.1</v>
      </c>
      <c r="AP61" s="351">
        <v>49596</v>
      </c>
      <c r="AQ61" s="352">
        <v>1</v>
      </c>
      <c r="AR61" s="338">
        <v>2.1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10796931</v>
      </c>
      <c r="AN62" s="342">
        <v>28948</v>
      </c>
      <c r="AO62" s="343">
        <v>5.3</v>
      </c>
      <c r="AP62" s="344">
        <v>25434</v>
      </c>
      <c r="AQ62" s="345">
        <v>1.5</v>
      </c>
      <c r="AR62" s="346">
        <v>3.8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8" hidden="1" customHeight="1" x14ac:dyDescent="0.2">
      <c r="AK67" s="262"/>
      <c r="AL67" s="262"/>
      <c r="AM67" s="262"/>
      <c r="AN67" s="262"/>
      <c r="AO67" s="262"/>
      <c r="AP67" s="262"/>
      <c r="AQ67" s="262"/>
      <c r="AR67" s="262"/>
      <c r="AS67" s="262"/>
      <c r="AT67" s="262"/>
    </row>
    <row r="68" spans="1:46" ht="13.8" hidden="1" customHeight="1" x14ac:dyDescent="0.2">
      <c r="AK68" s="262"/>
      <c r="AL68" s="262"/>
      <c r="AM68" s="262"/>
      <c r="AN68" s="262"/>
      <c r="AO68" s="262"/>
      <c r="AP68" s="262"/>
      <c r="AQ68" s="262"/>
      <c r="AR68" s="262"/>
    </row>
    <row r="69" spans="1:46" ht="13.8"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atCMU/XwwHeaIOri+xHN15du8ZK6hQY8XA06u8hlkiLFa9JdtcPMZl0VYI3xFdQ0V4ftR3GUpBenNHqE+ulPBg==" saltValue="UvGVIRGnEMxC1zsX1iU+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8" customHeight="1" zeroHeight="1" x14ac:dyDescent="0.2"/>
  <cols>
    <col min="1" max="125" width="2.44140625" style="260" customWidth="1"/>
    <col min="126" max="16384" width="9" style="259" hidden="1"/>
  </cols>
  <sheetData>
    <row r="1" spans="2:125" ht="13.8"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8" customHeight="1" x14ac:dyDescent="0.2"/>
    <row r="93" spans="116:125" ht="13.8" customHeight="1" x14ac:dyDescent="0.2"/>
    <row r="94" spans="116:125" ht="13.8" customHeight="1" x14ac:dyDescent="0.2">
      <c r="DS94" s="259"/>
      <c r="DT94" s="259"/>
      <c r="DU94" s="259"/>
    </row>
    <row r="95" spans="116:125" ht="13.8" customHeight="1" x14ac:dyDescent="0.2">
      <c r="DU95" s="259"/>
    </row>
    <row r="96" spans="116:125" ht="13.8" customHeight="1" x14ac:dyDescent="0.2"/>
    <row r="97" spans="124:125" ht="13.8" customHeight="1" x14ac:dyDescent="0.2"/>
    <row r="98" spans="124:125" ht="13.8" customHeight="1" x14ac:dyDescent="0.2"/>
    <row r="99" spans="124:125" ht="13.8" customHeight="1" x14ac:dyDescent="0.2"/>
    <row r="100" spans="124:125" ht="13.8" customHeight="1" x14ac:dyDescent="0.2"/>
    <row r="101" spans="124:125" ht="13.8" customHeight="1" x14ac:dyDescent="0.2">
      <c r="DU101" s="259"/>
    </row>
    <row r="102" spans="124:125" ht="13.8" customHeight="1" x14ac:dyDescent="0.2"/>
    <row r="103" spans="124:125" ht="13.8" customHeight="1" x14ac:dyDescent="0.2"/>
    <row r="104" spans="124:125" ht="13.8" customHeight="1" x14ac:dyDescent="0.2">
      <c r="DT104" s="259"/>
      <c r="DU104" s="259"/>
    </row>
    <row r="105" spans="124:125" ht="13.8" customHeight="1" x14ac:dyDescent="0.2"/>
    <row r="106" spans="124:125" ht="13.8" customHeight="1" x14ac:dyDescent="0.2"/>
    <row r="107" spans="124:125" ht="13.8" customHeight="1" x14ac:dyDescent="0.2"/>
    <row r="108" spans="124:125" ht="13.8" customHeight="1" x14ac:dyDescent="0.2"/>
    <row r="109" spans="124:125" ht="13.8" customHeight="1" x14ac:dyDescent="0.2"/>
    <row r="110" spans="124:125" ht="13.8" customHeight="1" x14ac:dyDescent="0.2"/>
    <row r="111" spans="124:125" ht="13.8" customHeight="1" x14ac:dyDescent="0.2"/>
    <row r="112" spans="124:125" ht="13.8" customHeight="1" x14ac:dyDescent="0.2"/>
    <row r="113" spans="125:125" ht="13.8" customHeight="1" x14ac:dyDescent="0.2"/>
    <row r="114" spans="125:125" ht="13.8" customHeight="1" x14ac:dyDescent="0.2"/>
    <row r="115" spans="125:125" ht="13.8" customHeight="1" x14ac:dyDescent="0.2"/>
    <row r="116" spans="125:125" ht="13.8" customHeight="1" x14ac:dyDescent="0.2">
      <c r="DU116" s="259" t="s">
        <v>479</v>
      </c>
    </row>
    <row r="121" spans="125:125" ht="13.8" hidden="1" customHeight="1" x14ac:dyDescent="0.2">
      <c r="DU121" s="259"/>
    </row>
  </sheetData>
  <sheetProtection algorithmName="SHA-512" hashValue="X1HQRpXyQLMbOwh7o0nTHWvoho2LMHzXeX80v/w63YSdENLRXygcn+t6xNAp1nVa/BuiVKfxFg0iAzc+4Q0Pig==" saltValue="Lk6otIov3JXNLbgAAvKB0Q=="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8" customHeight="1" zeroHeight="1" x14ac:dyDescent="0.2"/>
  <cols>
    <col min="1" max="125" width="2.44140625" style="260" customWidth="1"/>
    <col min="126" max="142" width="0" style="259" hidden="1" customWidth="1"/>
    <col min="143" max="16384" width="9" style="259" hidden="1"/>
  </cols>
  <sheetData>
    <row r="1" spans="1:125" ht="13.8"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8" customHeight="1" x14ac:dyDescent="0.2"/>
    <row r="93" ht="13.8" customHeight="1" x14ac:dyDescent="0.2"/>
    <row r="94" ht="13.8" customHeight="1" x14ac:dyDescent="0.2"/>
    <row r="95" ht="13.8" customHeight="1" x14ac:dyDescent="0.2"/>
    <row r="96" ht="13.8" customHeight="1" x14ac:dyDescent="0.2"/>
    <row r="97" ht="13.8" customHeight="1" x14ac:dyDescent="0.2"/>
    <row r="98" ht="13.8" customHeight="1" x14ac:dyDescent="0.2"/>
    <row r="99" ht="13.8" customHeight="1" x14ac:dyDescent="0.2"/>
    <row r="100" ht="13.8" customHeight="1" x14ac:dyDescent="0.2"/>
    <row r="101" ht="13.8" customHeight="1" x14ac:dyDescent="0.2"/>
    <row r="102" ht="13.8" customHeight="1" x14ac:dyDescent="0.2"/>
    <row r="103" ht="13.8" customHeight="1" x14ac:dyDescent="0.2"/>
    <row r="104" ht="13.8" customHeight="1" x14ac:dyDescent="0.2"/>
    <row r="105" ht="13.8" customHeight="1" x14ac:dyDescent="0.2"/>
    <row r="106" ht="13.8" customHeight="1" x14ac:dyDescent="0.2"/>
    <row r="107" ht="13.8" customHeight="1" x14ac:dyDescent="0.2"/>
    <row r="108" ht="13.8" customHeight="1" x14ac:dyDescent="0.2"/>
    <row r="109" ht="13.8" customHeight="1" x14ac:dyDescent="0.2"/>
    <row r="110" ht="13.8" customHeight="1" x14ac:dyDescent="0.2"/>
    <row r="111" ht="13.8" customHeight="1" x14ac:dyDescent="0.2"/>
    <row r="112" ht="13.8" customHeight="1" x14ac:dyDescent="0.2"/>
    <row r="113" spans="125:125" ht="13.8" customHeight="1" x14ac:dyDescent="0.2"/>
    <row r="114" spans="125:125" ht="13.8" customHeight="1" x14ac:dyDescent="0.2"/>
    <row r="115" spans="125:125" ht="13.8" customHeight="1" x14ac:dyDescent="0.2"/>
    <row r="116" spans="125:125" ht="13.8" customHeight="1" x14ac:dyDescent="0.2">
      <c r="DU116" s="260" t="s">
        <v>479</v>
      </c>
    </row>
  </sheetData>
  <sheetProtection algorithmName="SHA-512" hashValue="iSndM/4jkpKSPUJSmll0FJS0ZXq/UXI7TphXtqdMhcekG61KikdFithACbZOTI0TL7GDDzOjZyoIo9gD2Bsylw==" saltValue="lStcrLzgLRnwVtUEGz5PfQ=="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AY8" sqref="AY8:BM8"/>
    </sheetView>
  </sheetViews>
  <sheetFormatPr defaultColWidth="0" defaultRowHeight="13.8" customHeight="1" zeroHeight="1" x14ac:dyDescent="0.2"/>
  <cols>
    <col min="1" max="1" width="8.218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7.25</v>
      </c>
      <c r="G47" s="12">
        <v>7.13</v>
      </c>
      <c r="H47" s="12">
        <v>10.220000000000001</v>
      </c>
      <c r="I47" s="12">
        <v>12.29</v>
      </c>
      <c r="J47" s="13">
        <v>10.78</v>
      </c>
    </row>
    <row r="48" spans="2:10" ht="57.75" customHeight="1" x14ac:dyDescent="0.2">
      <c r="B48" s="14"/>
      <c r="C48" s="1141" t="s">
        <v>4</v>
      </c>
      <c r="D48" s="1141"/>
      <c r="E48" s="1142"/>
      <c r="F48" s="15">
        <v>5.03</v>
      </c>
      <c r="G48" s="16">
        <v>6.41</v>
      </c>
      <c r="H48" s="16">
        <v>6.97</v>
      </c>
      <c r="I48" s="16">
        <v>5.58</v>
      </c>
      <c r="J48" s="17">
        <v>3.76</v>
      </c>
    </row>
    <row r="49" spans="2:10" ht="57.75" customHeight="1" thickBot="1" x14ac:dyDescent="0.25">
      <c r="B49" s="18"/>
      <c r="C49" s="1143" t="s">
        <v>5</v>
      </c>
      <c r="D49" s="1143"/>
      <c r="E49" s="1144"/>
      <c r="F49" s="19" t="s">
        <v>534</v>
      </c>
      <c r="G49" s="20" t="s">
        <v>535</v>
      </c>
      <c r="H49" s="20">
        <v>0.64</v>
      </c>
      <c r="I49" s="20" t="s">
        <v>536</v>
      </c>
      <c r="J49" s="21" t="s">
        <v>537</v>
      </c>
    </row>
    <row r="50" spans="2:10" ht="13.2" x14ac:dyDescent="0.2"/>
  </sheetData>
  <sheetProtection algorithmName="SHA-512" hashValue="szFXhAHVtwbWePbeMjC6n0ZgCRniYjhMAdBY+iN9NWjeWmeLKhnQzlcVmDxMFw1OCN3aalO1hxhHrw30h1/wYA==" saltValue="noIvA+X9LNqYZCGCslVVu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AY8" sqref="AY8:BM8"/>
    </sheetView>
  </sheetViews>
  <sheetFormatPr defaultColWidth="0" defaultRowHeight="13.8"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8"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538</v>
      </c>
      <c r="D34" s="1151"/>
      <c r="E34" s="1152"/>
      <c r="F34" s="32">
        <v>8.6300000000000008</v>
      </c>
      <c r="G34" s="33">
        <v>9.3000000000000007</v>
      </c>
      <c r="H34" s="33">
        <v>14.52</v>
      </c>
      <c r="I34" s="33">
        <v>17.45</v>
      </c>
      <c r="J34" s="34">
        <v>18.149999999999999</v>
      </c>
      <c r="K34" s="22"/>
      <c r="L34" s="22"/>
      <c r="M34" s="22"/>
      <c r="N34" s="22"/>
      <c r="O34" s="22"/>
      <c r="P34" s="22"/>
    </row>
    <row r="35" spans="1:16" ht="39" customHeight="1" x14ac:dyDescent="0.2">
      <c r="A35" s="22"/>
      <c r="B35" s="35"/>
      <c r="C35" s="1145" t="s">
        <v>539</v>
      </c>
      <c r="D35" s="1146"/>
      <c r="E35" s="1147"/>
      <c r="F35" s="36">
        <v>4.9800000000000004</v>
      </c>
      <c r="G35" s="37">
        <v>6.37</v>
      </c>
      <c r="H35" s="37">
        <v>6.95</v>
      </c>
      <c r="I35" s="37">
        <v>5.56</v>
      </c>
      <c r="J35" s="38">
        <v>3.76</v>
      </c>
      <c r="K35" s="22"/>
      <c r="L35" s="22"/>
      <c r="M35" s="22"/>
      <c r="N35" s="22"/>
      <c r="O35" s="22"/>
      <c r="P35" s="22"/>
    </row>
    <row r="36" spans="1:16" ht="39" customHeight="1" x14ac:dyDescent="0.2">
      <c r="A36" s="22"/>
      <c r="B36" s="35"/>
      <c r="C36" s="1145" t="s">
        <v>540</v>
      </c>
      <c r="D36" s="1146"/>
      <c r="E36" s="1147"/>
      <c r="F36" s="36">
        <v>2.79</v>
      </c>
      <c r="G36" s="37">
        <v>2.98</v>
      </c>
      <c r="H36" s="37">
        <v>3.27</v>
      </c>
      <c r="I36" s="37">
        <v>3.47</v>
      </c>
      <c r="J36" s="38">
        <v>3.65</v>
      </c>
      <c r="K36" s="22"/>
      <c r="L36" s="22"/>
      <c r="M36" s="22"/>
      <c r="N36" s="22"/>
      <c r="O36" s="22"/>
      <c r="P36" s="22"/>
    </row>
    <row r="37" spans="1:16" ht="39" customHeight="1" x14ac:dyDescent="0.2">
      <c r="A37" s="22"/>
      <c r="B37" s="35"/>
      <c r="C37" s="1145" t="s">
        <v>541</v>
      </c>
      <c r="D37" s="1146"/>
      <c r="E37" s="1147"/>
      <c r="F37" s="36">
        <v>3.52</v>
      </c>
      <c r="G37" s="37">
        <v>3.08</v>
      </c>
      <c r="H37" s="37">
        <v>3.4</v>
      </c>
      <c r="I37" s="37">
        <v>3.49</v>
      </c>
      <c r="J37" s="38">
        <v>2.5</v>
      </c>
      <c r="K37" s="22"/>
      <c r="L37" s="22"/>
      <c r="M37" s="22"/>
      <c r="N37" s="22"/>
      <c r="O37" s="22"/>
      <c r="P37" s="22"/>
    </row>
    <row r="38" spans="1:16" ht="39" customHeight="1" x14ac:dyDescent="0.2">
      <c r="A38" s="22"/>
      <c r="B38" s="35"/>
      <c r="C38" s="1145" t="s">
        <v>542</v>
      </c>
      <c r="D38" s="1146"/>
      <c r="E38" s="1147"/>
      <c r="F38" s="36">
        <v>4.32</v>
      </c>
      <c r="G38" s="37">
        <v>4.55</v>
      </c>
      <c r="H38" s="37">
        <v>4.4800000000000004</v>
      </c>
      <c r="I38" s="37">
        <v>3.37</v>
      </c>
      <c r="J38" s="38">
        <v>2.25</v>
      </c>
      <c r="K38" s="22"/>
      <c r="L38" s="22"/>
      <c r="M38" s="22"/>
      <c r="N38" s="22"/>
      <c r="O38" s="22"/>
      <c r="P38" s="22"/>
    </row>
    <row r="39" spans="1:16" ht="39" customHeight="1" x14ac:dyDescent="0.2">
      <c r="A39" s="22"/>
      <c r="B39" s="35"/>
      <c r="C39" s="1145" t="s">
        <v>543</v>
      </c>
      <c r="D39" s="1146"/>
      <c r="E39" s="1147"/>
      <c r="F39" s="36">
        <v>1</v>
      </c>
      <c r="G39" s="37">
        <v>0.92</v>
      </c>
      <c r="H39" s="37">
        <v>0.98</v>
      </c>
      <c r="I39" s="37">
        <v>1.19</v>
      </c>
      <c r="J39" s="38">
        <v>0.88</v>
      </c>
      <c r="K39" s="22"/>
      <c r="L39" s="22"/>
      <c r="M39" s="22"/>
      <c r="N39" s="22"/>
      <c r="O39" s="22"/>
      <c r="P39" s="22"/>
    </row>
    <row r="40" spans="1:16" ht="39" customHeight="1" x14ac:dyDescent="0.2">
      <c r="A40" s="22"/>
      <c r="B40" s="35"/>
      <c r="C40" s="1145" t="s">
        <v>544</v>
      </c>
      <c r="D40" s="1146"/>
      <c r="E40" s="1147"/>
      <c r="F40" s="36">
        <v>0</v>
      </c>
      <c r="G40" s="37">
        <v>0</v>
      </c>
      <c r="H40" s="37">
        <v>0</v>
      </c>
      <c r="I40" s="37">
        <v>0</v>
      </c>
      <c r="J40" s="38">
        <v>0.02</v>
      </c>
      <c r="K40" s="22"/>
      <c r="L40" s="22"/>
      <c r="M40" s="22"/>
      <c r="N40" s="22"/>
      <c r="O40" s="22"/>
      <c r="P40" s="22"/>
    </row>
    <row r="41" spans="1:16" ht="39" customHeight="1" x14ac:dyDescent="0.2">
      <c r="A41" s="22"/>
      <c r="B41" s="35"/>
      <c r="C41" s="1145" t="s">
        <v>545</v>
      </c>
      <c r="D41" s="1146"/>
      <c r="E41" s="1147"/>
      <c r="F41" s="36">
        <v>0</v>
      </c>
      <c r="G41" s="37">
        <v>0</v>
      </c>
      <c r="H41" s="37">
        <v>0.01</v>
      </c>
      <c r="I41" s="37">
        <v>0</v>
      </c>
      <c r="J41" s="38">
        <v>0</v>
      </c>
      <c r="K41" s="22"/>
      <c r="L41" s="22"/>
      <c r="M41" s="22"/>
      <c r="N41" s="22"/>
      <c r="O41" s="22"/>
      <c r="P41" s="22"/>
    </row>
    <row r="42" spans="1:16" ht="39" customHeight="1" x14ac:dyDescent="0.2">
      <c r="A42" s="22"/>
      <c r="B42" s="39"/>
      <c r="C42" s="1145" t="s">
        <v>546</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547</v>
      </c>
      <c r="D43" s="1149"/>
      <c r="E43" s="1150"/>
      <c r="F43" s="41">
        <v>0.05</v>
      </c>
      <c r="G43" s="42">
        <v>0.02</v>
      </c>
      <c r="H43" s="42">
        <v>0.01</v>
      </c>
      <c r="I43" s="42">
        <v>0.09</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GZXlM3IFJo7x1fX8c3+PuluifcP1rsHzq/KSqiSlAHoPVjCr2LAINymLrc6EfmzV4ITb5OItoWriY9PST4DjQ==" saltValue="uxnUXy3zcAzO4kL7swIP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AY8" sqref="AY8:BM8"/>
    </sheetView>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8" customHeight="1" x14ac:dyDescent="0.2">
      <c r="A1" s="48"/>
      <c r="B1" s="48"/>
      <c r="C1" s="48"/>
      <c r="D1" s="48"/>
      <c r="E1" s="48"/>
      <c r="F1" s="48"/>
      <c r="G1" s="48"/>
      <c r="H1" s="48"/>
      <c r="I1" s="48"/>
      <c r="J1" s="48"/>
      <c r="K1" s="48"/>
      <c r="L1" s="48"/>
      <c r="M1" s="48"/>
      <c r="N1" s="48"/>
      <c r="O1" s="48"/>
      <c r="P1" s="48"/>
      <c r="Q1" s="48"/>
      <c r="R1" s="48"/>
      <c r="S1" s="48"/>
      <c r="T1" s="48"/>
      <c r="U1" s="48"/>
    </row>
    <row r="2" spans="1:21" ht="13.8" customHeight="1" x14ac:dyDescent="0.2">
      <c r="A2" s="48"/>
      <c r="B2" s="48"/>
      <c r="C2" s="48"/>
      <c r="D2" s="48"/>
      <c r="E2" s="48"/>
      <c r="F2" s="48"/>
      <c r="G2" s="48"/>
      <c r="H2" s="48"/>
      <c r="I2" s="48"/>
      <c r="J2" s="48"/>
      <c r="K2" s="48"/>
      <c r="L2" s="48"/>
      <c r="M2" s="48"/>
      <c r="N2" s="48"/>
      <c r="O2" s="48"/>
      <c r="P2" s="48"/>
      <c r="Q2" s="48"/>
      <c r="R2" s="48"/>
      <c r="S2" s="48"/>
      <c r="T2" s="48"/>
      <c r="U2" s="48"/>
    </row>
    <row r="3" spans="1:21" ht="13.8" customHeight="1" x14ac:dyDescent="0.2">
      <c r="A3" s="48"/>
      <c r="B3" s="48"/>
      <c r="C3" s="48"/>
      <c r="D3" s="48"/>
      <c r="E3" s="48"/>
      <c r="F3" s="48"/>
      <c r="G3" s="48"/>
      <c r="H3" s="48"/>
      <c r="I3" s="48"/>
      <c r="J3" s="48"/>
      <c r="K3" s="48"/>
      <c r="L3" s="48"/>
      <c r="M3" s="48"/>
      <c r="N3" s="48"/>
      <c r="O3" s="48"/>
      <c r="P3" s="48"/>
      <c r="Q3" s="48"/>
      <c r="R3" s="48"/>
      <c r="S3" s="48"/>
      <c r="T3" s="48"/>
      <c r="U3" s="48"/>
    </row>
    <row r="4" spans="1:21" ht="13.8" customHeight="1" x14ac:dyDescent="0.2">
      <c r="A4" s="48"/>
      <c r="B4" s="48"/>
      <c r="C4" s="48"/>
      <c r="D4" s="48"/>
      <c r="E4" s="48"/>
      <c r="F4" s="48"/>
      <c r="G4" s="48"/>
      <c r="H4" s="48"/>
      <c r="I4" s="48"/>
      <c r="J4" s="48"/>
      <c r="K4" s="48"/>
      <c r="L4" s="48"/>
      <c r="M4" s="48"/>
      <c r="N4" s="48"/>
      <c r="O4" s="48"/>
      <c r="P4" s="48"/>
      <c r="Q4" s="48"/>
      <c r="R4" s="48"/>
      <c r="S4" s="48"/>
      <c r="T4" s="48"/>
      <c r="U4" s="48"/>
    </row>
    <row r="5" spans="1:21" ht="13.8" customHeight="1" x14ac:dyDescent="0.2">
      <c r="A5" s="48"/>
      <c r="B5" s="48"/>
      <c r="C5" s="48"/>
      <c r="D5" s="48"/>
      <c r="E5" s="48"/>
      <c r="F5" s="48"/>
      <c r="G5" s="48"/>
      <c r="H5" s="48"/>
      <c r="I5" s="48"/>
      <c r="J5" s="48"/>
      <c r="K5" s="48"/>
      <c r="L5" s="48"/>
      <c r="M5" s="48"/>
      <c r="N5" s="48"/>
      <c r="O5" s="48"/>
      <c r="P5" s="48"/>
      <c r="Q5" s="48"/>
      <c r="R5" s="48"/>
      <c r="S5" s="48"/>
      <c r="T5" s="48"/>
      <c r="U5" s="48"/>
    </row>
    <row r="6" spans="1:21" ht="13.8" customHeight="1" x14ac:dyDescent="0.2">
      <c r="A6" s="48"/>
      <c r="B6" s="48"/>
      <c r="C6" s="48"/>
      <c r="D6" s="48"/>
      <c r="E6" s="48"/>
      <c r="F6" s="48"/>
      <c r="G6" s="48"/>
      <c r="H6" s="48"/>
      <c r="I6" s="48"/>
      <c r="J6" s="48"/>
      <c r="K6" s="48"/>
      <c r="L6" s="48"/>
      <c r="M6" s="48"/>
      <c r="N6" s="48"/>
      <c r="O6" s="48"/>
      <c r="P6" s="48"/>
      <c r="Q6" s="48"/>
      <c r="R6" s="48"/>
      <c r="S6" s="48"/>
      <c r="T6" s="48"/>
      <c r="U6" s="48"/>
    </row>
    <row r="7" spans="1:21" ht="13.8" customHeight="1" x14ac:dyDescent="0.2">
      <c r="A7" s="48"/>
      <c r="B7" s="48"/>
      <c r="C7" s="48"/>
      <c r="D7" s="48"/>
      <c r="E7" s="48"/>
      <c r="F7" s="48"/>
      <c r="G7" s="48"/>
      <c r="H7" s="48"/>
      <c r="I7" s="48"/>
      <c r="J7" s="48"/>
      <c r="K7" s="48"/>
      <c r="L7" s="48"/>
      <c r="M7" s="48"/>
      <c r="N7" s="48"/>
      <c r="O7" s="48"/>
      <c r="P7" s="48"/>
      <c r="Q7" s="48"/>
      <c r="R7" s="48"/>
      <c r="S7" s="48"/>
      <c r="T7" s="48"/>
      <c r="U7" s="48"/>
    </row>
    <row r="8" spans="1:21" ht="13.8" customHeight="1" x14ac:dyDescent="0.2">
      <c r="A8" s="48"/>
      <c r="B8" s="48"/>
      <c r="C8" s="48"/>
      <c r="D8" s="48"/>
      <c r="E8" s="48"/>
      <c r="F8" s="48"/>
      <c r="G8" s="48"/>
      <c r="H8" s="48"/>
      <c r="I8" s="48"/>
      <c r="J8" s="48"/>
      <c r="K8" s="48"/>
      <c r="L8" s="48"/>
      <c r="M8" s="48"/>
      <c r="N8" s="48"/>
      <c r="O8" s="48"/>
      <c r="P8" s="48"/>
      <c r="Q8" s="48"/>
      <c r="R8" s="48"/>
      <c r="S8" s="48"/>
      <c r="T8" s="48"/>
      <c r="U8" s="48"/>
    </row>
    <row r="9" spans="1:21" ht="13.8" customHeight="1" x14ac:dyDescent="0.2">
      <c r="A9" s="48"/>
      <c r="B9" s="48"/>
      <c r="C9" s="48"/>
      <c r="D9" s="48"/>
      <c r="E9" s="48"/>
      <c r="F9" s="48"/>
      <c r="G9" s="48"/>
      <c r="H9" s="48"/>
      <c r="I9" s="48"/>
      <c r="J9" s="48"/>
      <c r="K9" s="48"/>
      <c r="L9" s="48"/>
      <c r="M9" s="48"/>
      <c r="N9" s="48"/>
      <c r="O9" s="48"/>
      <c r="P9" s="48"/>
      <c r="Q9" s="48"/>
      <c r="R9" s="48"/>
      <c r="S9" s="48"/>
      <c r="T9" s="48"/>
      <c r="U9" s="48"/>
    </row>
    <row r="10" spans="1:21" ht="13.8"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8"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8"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8"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8"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8"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8"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8"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8"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8"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8"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8"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8"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8"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8"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8"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8"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8"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8"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8"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8"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8"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8"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8"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8"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8"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8"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8"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8"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8"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8"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8"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8"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9179</v>
      </c>
      <c r="L45" s="60">
        <v>8882</v>
      </c>
      <c r="M45" s="60">
        <v>9025</v>
      </c>
      <c r="N45" s="60">
        <v>9674</v>
      </c>
      <c r="O45" s="61">
        <v>10001</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491</v>
      </c>
      <c r="L46" s="64" t="s">
        <v>491</v>
      </c>
      <c r="M46" s="64" t="s">
        <v>491</v>
      </c>
      <c r="N46" s="64" t="s">
        <v>491</v>
      </c>
      <c r="O46" s="65" t="s">
        <v>491</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491</v>
      </c>
      <c r="L47" s="64" t="s">
        <v>491</v>
      </c>
      <c r="M47" s="64" t="s">
        <v>491</v>
      </c>
      <c r="N47" s="64" t="s">
        <v>491</v>
      </c>
      <c r="O47" s="65" t="s">
        <v>491</v>
      </c>
      <c r="P47" s="48"/>
      <c r="Q47" s="48"/>
      <c r="R47" s="48"/>
      <c r="S47" s="48"/>
      <c r="T47" s="48"/>
      <c r="U47" s="48"/>
    </row>
    <row r="48" spans="1:21" ht="30.75" customHeight="1" x14ac:dyDescent="0.2">
      <c r="A48" s="48"/>
      <c r="B48" s="1178"/>
      <c r="C48" s="1179"/>
      <c r="D48" s="62"/>
      <c r="E48" s="1155" t="s">
        <v>13</v>
      </c>
      <c r="F48" s="1155"/>
      <c r="G48" s="1155"/>
      <c r="H48" s="1155"/>
      <c r="I48" s="1155"/>
      <c r="J48" s="1156"/>
      <c r="K48" s="63">
        <v>3527</v>
      </c>
      <c r="L48" s="64">
        <v>3326</v>
      </c>
      <c r="M48" s="64">
        <v>3257</v>
      </c>
      <c r="N48" s="64">
        <v>3226</v>
      </c>
      <c r="O48" s="65">
        <v>3144</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491</v>
      </c>
      <c r="L49" s="64" t="s">
        <v>491</v>
      </c>
      <c r="M49" s="64" t="s">
        <v>491</v>
      </c>
      <c r="N49" s="64" t="s">
        <v>491</v>
      </c>
      <c r="O49" s="65" t="s">
        <v>491</v>
      </c>
      <c r="P49" s="48"/>
      <c r="Q49" s="48"/>
      <c r="R49" s="48"/>
      <c r="S49" s="48"/>
      <c r="T49" s="48"/>
      <c r="U49" s="48"/>
    </row>
    <row r="50" spans="1:21" ht="30.75" customHeight="1" x14ac:dyDescent="0.2">
      <c r="A50" s="48"/>
      <c r="B50" s="1178"/>
      <c r="C50" s="1179"/>
      <c r="D50" s="62"/>
      <c r="E50" s="1155" t="s">
        <v>15</v>
      </c>
      <c r="F50" s="1155"/>
      <c r="G50" s="1155"/>
      <c r="H50" s="1155"/>
      <c r="I50" s="1155"/>
      <c r="J50" s="1156"/>
      <c r="K50" s="63">
        <v>650</v>
      </c>
      <c r="L50" s="64">
        <v>639</v>
      </c>
      <c r="M50" s="64">
        <v>722</v>
      </c>
      <c r="N50" s="64">
        <v>667</v>
      </c>
      <c r="O50" s="65">
        <v>633</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491</v>
      </c>
      <c r="L51" s="64" t="s">
        <v>491</v>
      </c>
      <c r="M51" s="64" t="s">
        <v>491</v>
      </c>
      <c r="N51" s="64" t="s">
        <v>491</v>
      </c>
      <c r="O51" s="65" t="s">
        <v>491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10958</v>
      </c>
      <c r="L52" s="64">
        <v>10329</v>
      </c>
      <c r="M52" s="64">
        <v>10183</v>
      </c>
      <c r="N52" s="64">
        <v>9985</v>
      </c>
      <c r="O52" s="65">
        <v>9681</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2398</v>
      </c>
      <c r="L53" s="69">
        <v>2518</v>
      </c>
      <c r="M53" s="69">
        <v>2821</v>
      </c>
      <c r="N53" s="69">
        <v>3582</v>
      </c>
      <c r="O53" s="70">
        <v>4097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8" customHeight="1" thickBot="1" x14ac:dyDescent="0.25">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8" customHeight="1" x14ac:dyDescent="0.2">
      <c r="B58" s="1161" t="s">
        <v>24</v>
      </c>
      <c r="C58" s="1162"/>
      <c r="D58" s="1167" t="s">
        <v>25</v>
      </c>
      <c r="E58" s="1168"/>
      <c r="F58" s="1168"/>
      <c r="G58" s="1168"/>
      <c r="H58" s="1168"/>
      <c r="I58" s="1168"/>
      <c r="J58" s="1169"/>
      <c r="K58" s="83" t="s">
        <v>577</v>
      </c>
      <c r="L58" s="84" t="s">
        <v>577</v>
      </c>
      <c r="M58" s="84" t="s">
        <v>577</v>
      </c>
      <c r="N58" s="84" t="s">
        <v>577</v>
      </c>
      <c r="O58" s="85" t="s">
        <v>577</v>
      </c>
    </row>
    <row r="59" spans="1:21" ht="31.8" customHeight="1" x14ac:dyDescent="0.2">
      <c r="B59" s="1163"/>
      <c r="C59" s="1164"/>
      <c r="D59" s="1170" t="s">
        <v>26</v>
      </c>
      <c r="E59" s="1171"/>
      <c r="F59" s="1171"/>
      <c r="G59" s="1171"/>
      <c r="H59" s="1171"/>
      <c r="I59" s="1171"/>
      <c r="J59" s="1172"/>
      <c r="K59" s="86" t="s">
        <v>577</v>
      </c>
      <c r="L59" s="87" t="s">
        <v>577</v>
      </c>
      <c r="M59" s="87" t="s">
        <v>577</v>
      </c>
      <c r="N59" s="87" t="s">
        <v>577</v>
      </c>
      <c r="O59" s="88" t="s">
        <v>577</v>
      </c>
    </row>
    <row r="60" spans="1:21" ht="31.8" customHeight="1" thickBot="1" x14ac:dyDescent="0.25">
      <c r="B60" s="1165"/>
      <c r="C60" s="1166"/>
      <c r="D60" s="1173" t="s">
        <v>27</v>
      </c>
      <c r="E60" s="1174"/>
      <c r="F60" s="1174"/>
      <c r="G60" s="1174"/>
      <c r="H60" s="1174"/>
      <c r="I60" s="1174"/>
      <c r="J60" s="1175"/>
      <c r="K60" s="89" t="s">
        <v>577</v>
      </c>
      <c r="L60" s="90" t="s">
        <v>577</v>
      </c>
      <c r="M60" s="90" t="s">
        <v>577</v>
      </c>
      <c r="N60" s="90" t="s">
        <v>577</v>
      </c>
      <c r="O60" s="91" t="s">
        <v>577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lj64v35QndhcJ9GwvI/PxCDEqEafpd1ivWgGHu0BhvNhDc/LxiL+XOM3Sh6zeuG1fiCd2O3dPhyq/0kV26wSg==" saltValue="iqV46qicmCRn/Uuf6yZzB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8" scale="71"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S45" sqref="S45"/>
    </sheetView>
  </sheetViews>
  <sheetFormatPr defaultColWidth="0" defaultRowHeight="13.8" customHeight="1" zeroHeight="1" x14ac:dyDescent="0.2"/>
  <cols>
    <col min="1" max="1" width="6.5546875" style="96" customWidth="1"/>
    <col min="2" max="3" width="12.5546875" style="96" customWidth="1"/>
    <col min="4" max="4" width="11.5546875" style="96" customWidth="1"/>
    <col min="5" max="8" width="10.44140625" style="96" customWidth="1"/>
    <col min="9" max="13" width="16.44140625" style="96" customWidth="1"/>
    <col min="14" max="19" width="12.554687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96" t="s">
        <v>30</v>
      </c>
      <c r="C41" s="1197"/>
      <c r="D41" s="105"/>
      <c r="E41" s="1198" t="s">
        <v>31</v>
      </c>
      <c r="F41" s="1198"/>
      <c r="G41" s="1198"/>
      <c r="H41" s="1199"/>
      <c r="I41" s="355">
        <v>99638</v>
      </c>
      <c r="J41" s="356">
        <v>100599</v>
      </c>
      <c r="K41" s="356">
        <v>102323</v>
      </c>
      <c r="L41" s="356">
        <v>99433</v>
      </c>
      <c r="M41" s="357">
        <v>98538</v>
      </c>
    </row>
    <row r="42" spans="2:13" ht="27.75" customHeight="1" x14ac:dyDescent="0.2">
      <c r="B42" s="1186"/>
      <c r="C42" s="1187"/>
      <c r="D42" s="106"/>
      <c r="E42" s="1190" t="s">
        <v>32</v>
      </c>
      <c r="F42" s="1190"/>
      <c r="G42" s="1190"/>
      <c r="H42" s="1191"/>
      <c r="I42" s="358">
        <v>6710</v>
      </c>
      <c r="J42" s="359">
        <v>5953</v>
      </c>
      <c r="K42" s="359">
        <v>6309</v>
      </c>
      <c r="L42" s="359">
        <v>5592</v>
      </c>
      <c r="M42" s="360">
        <v>4750</v>
      </c>
    </row>
    <row r="43" spans="2:13" ht="27.75" customHeight="1" x14ac:dyDescent="0.2">
      <c r="B43" s="1186"/>
      <c r="C43" s="1187"/>
      <c r="D43" s="106"/>
      <c r="E43" s="1190" t="s">
        <v>33</v>
      </c>
      <c r="F43" s="1190"/>
      <c r="G43" s="1190"/>
      <c r="H43" s="1191"/>
      <c r="I43" s="358">
        <v>32033</v>
      </c>
      <c r="J43" s="359">
        <v>29254</v>
      </c>
      <c r="K43" s="359">
        <v>26050</v>
      </c>
      <c r="L43" s="359">
        <v>24351</v>
      </c>
      <c r="M43" s="360">
        <v>24226</v>
      </c>
    </row>
    <row r="44" spans="2:13" ht="27.75" customHeight="1" x14ac:dyDescent="0.2">
      <c r="B44" s="1186"/>
      <c r="C44" s="1187"/>
      <c r="D44" s="106"/>
      <c r="E44" s="1190" t="s">
        <v>34</v>
      </c>
      <c r="F44" s="1190"/>
      <c r="G44" s="1190"/>
      <c r="H44" s="1191"/>
      <c r="I44" s="358" t="s">
        <v>491</v>
      </c>
      <c r="J44" s="359" t="s">
        <v>491</v>
      </c>
      <c r="K44" s="359" t="s">
        <v>491</v>
      </c>
      <c r="L44" s="359" t="s">
        <v>491</v>
      </c>
      <c r="M44" s="360" t="s">
        <v>491</v>
      </c>
    </row>
    <row r="45" spans="2:13" ht="27.75" customHeight="1" x14ac:dyDescent="0.2">
      <c r="B45" s="1186"/>
      <c r="C45" s="1187"/>
      <c r="D45" s="106"/>
      <c r="E45" s="1190" t="s">
        <v>35</v>
      </c>
      <c r="F45" s="1190"/>
      <c r="G45" s="1190"/>
      <c r="H45" s="1191"/>
      <c r="I45" s="358">
        <v>12747</v>
      </c>
      <c r="J45" s="359">
        <v>12600</v>
      </c>
      <c r="K45" s="359">
        <v>12659</v>
      </c>
      <c r="L45" s="359">
        <v>12704</v>
      </c>
      <c r="M45" s="360">
        <v>13569</v>
      </c>
    </row>
    <row r="46" spans="2:13" ht="27.75" customHeight="1" x14ac:dyDescent="0.2">
      <c r="B46" s="1186"/>
      <c r="C46" s="1187"/>
      <c r="D46" s="107"/>
      <c r="E46" s="1190" t="s">
        <v>36</v>
      </c>
      <c r="F46" s="1190"/>
      <c r="G46" s="1190"/>
      <c r="H46" s="1191"/>
      <c r="I46" s="358">
        <v>11</v>
      </c>
      <c r="J46" s="359">
        <v>10</v>
      </c>
      <c r="K46" s="359">
        <v>31</v>
      </c>
      <c r="L46" s="359">
        <v>8</v>
      </c>
      <c r="M46" s="360">
        <v>8</v>
      </c>
    </row>
    <row r="47" spans="2:13" ht="27.75" customHeight="1" x14ac:dyDescent="0.2">
      <c r="B47" s="1186"/>
      <c r="C47" s="1187"/>
      <c r="D47" s="108"/>
      <c r="E47" s="1200" t="s">
        <v>37</v>
      </c>
      <c r="F47" s="1201"/>
      <c r="G47" s="1201"/>
      <c r="H47" s="1202"/>
      <c r="I47" s="358" t="s">
        <v>491</v>
      </c>
      <c r="J47" s="359" t="s">
        <v>491</v>
      </c>
      <c r="K47" s="359" t="s">
        <v>491</v>
      </c>
      <c r="L47" s="359" t="s">
        <v>491</v>
      </c>
      <c r="M47" s="360" t="s">
        <v>491</v>
      </c>
    </row>
    <row r="48" spans="2:13" ht="27.75" customHeight="1" x14ac:dyDescent="0.2">
      <c r="B48" s="1186"/>
      <c r="C48" s="1187"/>
      <c r="D48" s="106"/>
      <c r="E48" s="1190" t="s">
        <v>38</v>
      </c>
      <c r="F48" s="1190"/>
      <c r="G48" s="1190"/>
      <c r="H48" s="1191"/>
      <c r="I48" s="358" t="s">
        <v>491</v>
      </c>
      <c r="J48" s="359" t="s">
        <v>491</v>
      </c>
      <c r="K48" s="359" t="s">
        <v>491</v>
      </c>
      <c r="L48" s="359" t="s">
        <v>491</v>
      </c>
      <c r="M48" s="360" t="s">
        <v>491</v>
      </c>
    </row>
    <row r="49" spans="2:13" ht="27.75" customHeight="1" x14ac:dyDescent="0.2">
      <c r="B49" s="1188"/>
      <c r="C49" s="1189"/>
      <c r="D49" s="106"/>
      <c r="E49" s="1190" t="s">
        <v>39</v>
      </c>
      <c r="F49" s="1190"/>
      <c r="G49" s="1190"/>
      <c r="H49" s="1191"/>
      <c r="I49" s="358" t="s">
        <v>491</v>
      </c>
      <c r="J49" s="359" t="s">
        <v>491</v>
      </c>
      <c r="K49" s="359" t="s">
        <v>491</v>
      </c>
      <c r="L49" s="359" t="s">
        <v>491</v>
      </c>
      <c r="M49" s="360" t="s">
        <v>491</v>
      </c>
    </row>
    <row r="50" spans="2:13" ht="27.75" customHeight="1" x14ac:dyDescent="0.2">
      <c r="B50" s="1184" t="s">
        <v>40</v>
      </c>
      <c r="C50" s="1185"/>
      <c r="D50" s="109"/>
      <c r="E50" s="1190" t="s">
        <v>41</v>
      </c>
      <c r="F50" s="1190"/>
      <c r="G50" s="1190"/>
      <c r="H50" s="1191"/>
      <c r="I50" s="358">
        <v>9031</v>
      </c>
      <c r="J50" s="359">
        <v>13513</v>
      </c>
      <c r="K50" s="359">
        <v>17239</v>
      </c>
      <c r="L50" s="359">
        <v>19820</v>
      </c>
      <c r="M50" s="360">
        <v>21120</v>
      </c>
    </row>
    <row r="51" spans="2:13" ht="27.75" customHeight="1" x14ac:dyDescent="0.2">
      <c r="B51" s="1186"/>
      <c r="C51" s="1187"/>
      <c r="D51" s="106"/>
      <c r="E51" s="1190" t="s">
        <v>42</v>
      </c>
      <c r="F51" s="1190"/>
      <c r="G51" s="1190"/>
      <c r="H51" s="1191"/>
      <c r="I51" s="358">
        <v>33726</v>
      </c>
      <c r="J51" s="359">
        <v>34662</v>
      </c>
      <c r="K51" s="359">
        <v>34404</v>
      </c>
      <c r="L51" s="359">
        <v>34337</v>
      </c>
      <c r="M51" s="360">
        <v>33950</v>
      </c>
    </row>
    <row r="52" spans="2:13" ht="27.75" customHeight="1" x14ac:dyDescent="0.2">
      <c r="B52" s="1188"/>
      <c r="C52" s="1189"/>
      <c r="D52" s="106"/>
      <c r="E52" s="1190" t="s">
        <v>43</v>
      </c>
      <c r="F52" s="1190"/>
      <c r="G52" s="1190"/>
      <c r="H52" s="1191"/>
      <c r="I52" s="358">
        <v>75587</v>
      </c>
      <c r="J52" s="359">
        <v>71968</v>
      </c>
      <c r="K52" s="359">
        <v>73152</v>
      </c>
      <c r="L52" s="359">
        <v>69218</v>
      </c>
      <c r="M52" s="360">
        <v>67351</v>
      </c>
    </row>
    <row r="53" spans="2:13" ht="27.75" customHeight="1" thickBot="1" x14ac:dyDescent="0.25">
      <c r="B53" s="1192" t="s">
        <v>19</v>
      </c>
      <c r="C53" s="1193"/>
      <c r="D53" s="110"/>
      <c r="E53" s="1194" t="s">
        <v>44</v>
      </c>
      <c r="F53" s="1194"/>
      <c r="G53" s="1194"/>
      <c r="H53" s="1195"/>
      <c r="I53" s="361">
        <v>32795</v>
      </c>
      <c r="J53" s="362">
        <v>28272</v>
      </c>
      <c r="K53" s="362">
        <v>22578</v>
      </c>
      <c r="L53" s="362">
        <v>18711</v>
      </c>
      <c r="M53" s="363">
        <v>18671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b6vnhZX3zw8LocqStNjF1TeTj1lXTABObxdApDvm+QL56RqlHOQqCWQot5X6oFFHiljm01kUR3guwMLL4Ua9Bg==" saltValue="/UCMxuOVHT1/oASPqPCz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AY8" sqref="AY8:BM8"/>
    </sheetView>
  </sheetViews>
  <sheetFormatPr defaultColWidth="0" defaultRowHeight="13.8" customHeight="1" zeroHeight="1" x14ac:dyDescent="0.2"/>
  <cols>
    <col min="1" max="1" width="8.21875" style="1" customWidth="1"/>
    <col min="2" max="2" width="16.441406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1" t="s">
        <v>46</v>
      </c>
      <c r="D55" s="1211"/>
      <c r="E55" s="1212"/>
      <c r="F55" s="122">
        <v>7674</v>
      </c>
      <c r="G55" s="122">
        <v>9149</v>
      </c>
      <c r="H55" s="123">
        <v>8169</v>
      </c>
    </row>
    <row r="56" spans="2:8" ht="52.5" customHeight="1" x14ac:dyDescent="0.2">
      <c r="B56" s="124"/>
      <c r="C56" s="1213" t="s">
        <v>47</v>
      </c>
      <c r="D56" s="1213"/>
      <c r="E56" s="1214"/>
      <c r="F56" s="125">
        <v>340</v>
      </c>
      <c r="G56" s="125">
        <v>332</v>
      </c>
      <c r="H56" s="126">
        <v>603</v>
      </c>
    </row>
    <row r="57" spans="2:8" ht="53.4" customHeight="1" x14ac:dyDescent="0.2">
      <c r="B57" s="124"/>
      <c r="C57" s="1215" t="s">
        <v>48</v>
      </c>
      <c r="D57" s="1215"/>
      <c r="E57" s="1216"/>
      <c r="F57" s="127">
        <v>5533</v>
      </c>
      <c r="G57" s="127">
        <v>5694</v>
      </c>
      <c r="H57" s="128">
        <v>6946</v>
      </c>
    </row>
    <row r="58" spans="2:8" ht="45.75" customHeight="1" x14ac:dyDescent="0.2">
      <c r="B58" s="129"/>
      <c r="C58" s="1203" t="s">
        <v>553</v>
      </c>
      <c r="D58" s="1204"/>
      <c r="E58" s="1205"/>
      <c r="F58" s="130">
        <v>2607</v>
      </c>
      <c r="G58" s="130">
        <v>2511</v>
      </c>
      <c r="H58" s="131">
        <v>2359</v>
      </c>
    </row>
    <row r="59" spans="2:8" ht="45.75" customHeight="1" x14ac:dyDescent="0.2">
      <c r="B59" s="129"/>
      <c r="C59" s="1203" t="s">
        <v>554</v>
      </c>
      <c r="D59" s="1204"/>
      <c r="E59" s="1205"/>
      <c r="F59" s="130">
        <v>1121</v>
      </c>
      <c r="G59" s="130">
        <v>1531</v>
      </c>
      <c r="H59" s="131">
        <v>2183</v>
      </c>
    </row>
    <row r="60" spans="2:8" ht="45.75" customHeight="1" x14ac:dyDescent="0.2">
      <c r="B60" s="129"/>
      <c r="C60" s="1203" t="s">
        <v>555</v>
      </c>
      <c r="D60" s="1204"/>
      <c r="E60" s="1205"/>
      <c r="F60" s="130" t="s">
        <v>556</v>
      </c>
      <c r="G60" s="130" t="s">
        <v>556</v>
      </c>
      <c r="H60" s="131">
        <v>726</v>
      </c>
    </row>
    <row r="61" spans="2:8" ht="45.75" customHeight="1" x14ac:dyDescent="0.2">
      <c r="B61" s="129"/>
      <c r="C61" s="1203" t="s">
        <v>578</v>
      </c>
      <c r="D61" s="1204"/>
      <c r="E61" s="1205"/>
      <c r="F61" s="130">
        <v>407</v>
      </c>
      <c r="G61" s="130">
        <v>408</v>
      </c>
      <c r="H61" s="131">
        <v>581</v>
      </c>
    </row>
    <row r="62" spans="2:8" ht="45.75" customHeight="1" thickBot="1" x14ac:dyDescent="0.25">
      <c r="B62" s="132"/>
      <c r="C62" s="1206" t="s">
        <v>557</v>
      </c>
      <c r="D62" s="1207"/>
      <c r="E62" s="1208"/>
      <c r="F62" s="133">
        <v>230</v>
      </c>
      <c r="G62" s="133">
        <v>230</v>
      </c>
      <c r="H62" s="134">
        <v>233</v>
      </c>
    </row>
    <row r="63" spans="2:8" ht="52.5" customHeight="1" thickBot="1" x14ac:dyDescent="0.25">
      <c r="B63" s="135"/>
      <c r="C63" s="1209" t="s">
        <v>49</v>
      </c>
      <c r="D63" s="1209"/>
      <c r="E63" s="1210"/>
      <c r="F63" s="136">
        <v>13546</v>
      </c>
      <c r="G63" s="136">
        <v>15176</v>
      </c>
      <c r="H63" s="137">
        <v>15718</v>
      </c>
    </row>
    <row r="64" spans="2:8" ht="13.2" x14ac:dyDescent="0.2"/>
  </sheetData>
  <sheetProtection algorithmName="SHA-512" hashValue="Alm3KO/C3oEAXyA3J8fn/10YgXuUwqV88MVrVLa5J+2y6TRdtPlH2/G/Qjqqpks/uBnIRYPS69ZnWB/N7SDkog==" saltValue="Eajq04bOADl90PgwIa6t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441406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59544</v>
      </c>
      <c r="E3" s="156"/>
      <c r="F3" s="157">
        <v>51849</v>
      </c>
      <c r="G3" s="158"/>
      <c r="H3" s="159"/>
    </row>
    <row r="4" spans="1:8" x14ac:dyDescent="0.2">
      <c r="A4" s="160"/>
      <c r="B4" s="161"/>
      <c r="C4" s="162"/>
      <c r="D4" s="163">
        <v>30135</v>
      </c>
      <c r="E4" s="164"/>
      <c r="F4" s="165">
        <v>26326</v>
      </c>
      <c r="G4" s="166"/>
      <c r="H4" s="167"/>
    </row>
    <row r="5" spans="1:8" x14ac:dyDescent="0.2">
      <c r="A5" s="148" t="s">
        <v>523</v>
      </c>
      <c r="B5" s="153"/>
      <c r="C5" s="154"/>
      <c r="D5" s="155">
        <v>60052</v>
      </c>
      <c r="E5" s="156"/>
      <c r="F5" s="157">
        <v>52191</v>
      </c>
      <c r="G5" s="158"/>
      <c r="H5" s="159"/>
    </row>
    <row r="6" spans="1:8" x14ac:dyDescent="0.2">
      <c r="A6" s="160"/>
      <c r="B6" s="161"/>
      <c r="C6" s="162"/>
      <c r="D6" s="163">
        <v>27061</v>
      </c>
      <c r="E6" s="164"/>
      <c r="F6" s="165">
        <v>26807</v>
      </c>
      <c r="G6" s="166"/>
      <c r="H6" s="167"/>
    </row>
    <row r="7" spans="1:8" x14ac:dyDescent="0.2">
      <c r="A7" s="148" t="s">
        <v>524</v>
      </c>
      <c r="B7" s="153"/>
      <c r="C7" s="154"/>
      <c r="D7" s="155">
        <v>59777</v>
      </c>
      <c r="E7" s="156"/>
      <c r="F7" s="157">
        <v>48105</v>
      </c>
      <c r="G7" s="158"/>
      <c r="H7" s="159"/>
    </row>
    <row r="8" spans="1:8" x14ac:dyDescent="0.2">
      <c r="A8" s="160"/>
      <c r="B8" s="161"/>
      <c r="C8" s="162"/>
      <c r="D8" s="163">
        <v>32834</v>
      </c>
      <c r="E8" s="164"/>
      <c r="F8" s="165">
        <v>24072</v>
      </c>
      <c r="G8" s="166"/>
      <c r="H8" s="167"/>
    </row>
    <row r="9" spans="1:8" x14ac:dyDescent="0.2">
      <c r="A9" s="148" t="s">
        <v>525</v>
      </c>
      <c r="B9" s="153"/>
      <c r="C9" s="154"/>
      <c r="D9" s="155">
        <v>48439</v>
      </c>
      <c r="E9" s="156"/>
      <c r="F9" s="157">
        <v>47446</v>
      </c>
      <c r="G9" s="158"/>
      <c r="H9" s="159"/>
    </row>
    <row r="10" spans="1:8" x14ac:dyDescent="0.2">
      <c r="A10" s="160"/>
      <c r="B10" s="161"/>
      <c r="C10" s="162"/>
      <c r="D10" s="163">
        <v>23921</v>
      </c>
      <c r="E10" s="164"/>
      <c r="F10" s="165">
        <v>24371</v>
      </c>
      <c r="G10" s="166"/>
      <c r="H10" s="167"/>
    </row>
    <row r="11" spans="1:8" x14ac:dyDescent="0.2">
      <c r="A11" s="148" t="s">
        <v>526</v>
      </c>
      <c r="B11" s="153"/>
      <c r="C11" s="154"/>
      <c r="D11" s="155">
        <v>58774</v>
      </c>
      <c r="E11" s="156"/>
      <c r="F11" s="157">
        <v>48387</v>
      </c>
      <c r="G11" s="158"/>
      <c r="H11" s="159"/>
    </row>
    <row r="12" spans="1:8" x14ac:dyDescent="0.2">
      <c r="A12" s="160"/>
      <c r="B12" s="161"/>
      <c r="C12" s="168"/>
      <c r="D12" s="163">
        <v>30788</v>
      </c>
      <c r="E12" s="164"/>
      <c r="F12" s="165">
        <v>25592</v>
      </c>
      <c r="G12" s="166"/>
      <c r="H12" s="167"/>
    </row>
    <row r="13" spans="1:8" x14ac:dyDescent="0.2">
      <c r="A13" s="148"/>
      <c r="B13" s="153"/>
      <c r="C13" s="169"/>
      <c r="D13" s="170">
        <v>57317</v>
      </c>
      <c r="E13" s="171"/>
      <c r="F13" s="172">
        <v>49596</v>
      </c>
      <c r="G13" s="173"/>
      <c r="H13" s="159"/>
    </row>
    <row r="14" spans="1:8" x14ac:dyDescent="0.2">
      <c r="A14" s="160"/>
      <c r="B14" s="161"/>
      <c r="C14" s="162"/>
      <c r="D14" s="163">
        <v>28948</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5.03</v>
      </c>
      <c r="C19" s="174">
        <f>ROUND(VALUE(SUBSTITUTE(実質収支比率等に係る経年分析!G$48,"▲","-")),2)</f>
        <v>6.41</v>
      </c>
      <c r="D19" s="174">
        <f>ROUND(VALUE(SUBSTITUTE(実質収支比率等に係る経年分析!H$48,"▲","-")),2)</f>
        <v>6.97</v>
      </c>
      <c r="E19" s="174">
        <f>ROUND(VALUE(SUBSTITUTE(実質収支比率等に係る経年分析!I$48,"▲","-")),2)</f>
        <v>5.58</v>
      </c>
      <c r="F19" s="174">
        <f>ROUND(VALUE(SUBSTITUTE(実質収支比率等に係る経年分析!J$48,"▲","-")),2)</f>
        <v>3.76</v>
      </c>
    </row>
    <row r="20" spans="1:11" x14ac:dyDescent="0.2">
      <c r="A20" s="174" t="s">
        <v>53</v>
      </c>
      <c r="B20" s="174">
        <f>ROUND(VALUE(SUBSTITUTE(実質収支比率等に係る経年分析!F$47,"▲","-")),2)</f>
        <v>7.25</v>
      </c>
      <c r="C20" s="174">
        <f>ROUND(VALUE(SUBSTITUTE(実質収支比率等に係る経年分析!G$47,"▲","-")),2)</f>
        <v>7.13</v>
      </c>
      <c r="D20" s="174">
        <f>ROUND(VALUE(SUBSTITUTE(実質収支比率等に係る経年分析!H$47,"▲","-")),2)</f>
        <v>10.220000000000001</v>
      </c>
      <c r="E20" s="174">
        <f>ROUND(VALUE(SUBSTITUTE(実質収支比率等に係る経年分析!I$47,"▲","-")),2)</f>
        <v>12.29</v>
      </c>
      <c r="F20" s="174">
        <f>ROUND(VALUE(SUBSTITUTE(実質収支比率等に係る経年分析!J$47,"▲","-")),2)</f>
        <v>10.78</v>
      </c>
    </row>
    <row r="21" spans="1:11" x14ac:dyDescent="0.2">
      <c r="A21" s="174" t="s">
        <v>54</v>
      </c>
      <c r="B21" s="174">
        <f>IF(ISNUMBER(VALUE(SUBSTITUTE(実質収支比率等に係る経年分析!F$49,"▲","-"))),ROUND(VALUE(SUBSTITUTE(実質収支比率等に係る経年分析!F$49,"▲","-")),2),NA())</f>
        <v>-1.83</v>
      </c>
      <c r="C21" s="174">
        <f>IF(ISNUMBER(VALUE(SUBSTITUTE(実質収支比率等に係る経年分析!G$49,"▲","-"))),ROUND(VALUE(SUBSTITUTE(実質収支比率等に係る経年分析!G$49,"▲","-")),2),NA())</f>
        <v>-0.89</v>
      </c>
      <c r="D21" s="174">
        <f>IF(ISNUMBER(VALUE(SUBSTITUTE(実質収支比率等に係る経年分析!H$49,"▲","-"))),ROUND(VALUE(SUBSTITUTE(実質収支比率等に係る経年分析!H$49,"▲","-")),2),NA())</f>
        <v>0.64</v>
      </c>
      <c r="E21" s="174">
        <f>IF(ISNUMBER(VALUE(SUBSTITUTE(実質収支比率等に係る経年分析!I$49,"▲","-"))),ROUND(VALUE(SUBSTITUTE(実質収支比率等に係る経年分析!I$49,"▲","-")),2),NA())</f>
        <v>-2.98</v>
      </c>
      <c r="F21" s="174">
        <f>IF(ISNUMBER(VALUE(SUBSTITUTE(実質収支比率等に係る経年分析!J$49,"▲","-"))),ROUND(VALUE(SUBSTITUTE(実質収支比率等に係る経年分析!J$49,"▲","-")),2),NA())</f>
        <v>-5.76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公共駐車場事業特別会計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競輪事業特別会計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0.88</v>
      </c>
    </row>
    <row r="32" spans="1:11" x14ac:dyDescent="0.2">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4.32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4.55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4.4800000000000004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3.37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2.25</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4.9800000000000004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3.76</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8.6300000000000008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9.3000000000000007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18.149999999999999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10958</v>
      </c>
      <c r="E42" s="176"/>
      <c r="F42" s="176"/>
      <c r="G42" s="176">
        <f>'実質公債費比率（分子）の構造'!L$52</f>
        <v>10329</v>
      </c>
      <c r="H42" s="176"/>
      <c r="I42" s="176"/>
      <c r="J42" s="176">
        <f>'実質公債費比率（分子）の構造'!M$52</f>
        <v>10183</v>
      </c>
      <c r="K42" s="176"/>
      <c r="L42" s="176"/>
      <c r="M42" s="176">
        <f>'実質公債費比率（分子）の構造'!N$52</f>
        <v>9985</v>
      </c>
      <c r="N42" s="176"/>
      <c r="O42" s="176"/>
      <c r="P42" s="176">
        <f>'実質公債費比率（分子）の構造'!O$52</f>
        <v>9681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650</v>
      </c>
      <c r="C44" s="176"/>
      <c r="D44" s="176"/>
      <c r="E44" s="176">
        <f>'実質公債費比率（分子）の構造'!L$50</f>
        <v>639</v>
      </c>
      <c r="F44" s="176"/>
      <c r="G44" s="176"/>
      <c r="H44" s="176">
        <f>'実質公債費比率（分子）の構造'!M$50</f>
        <v>722</v>
      </c>
      <c r="I44" s="176"/>
      <c r="J44" s="176"/>
      <c r="K44" s="176">
        <f>'実質公債費比率（分子）の構造'!N$50</f>
        <v>667</v>
      </c>
      <c r="L44" s="176"/>
      <c r="M44" s="176"/>
      <c r="N44" s="176">
        <f>'実質公債費比率（分子）の構造'!O$50</f>
        <v>633</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3527</v>
      </c>
      <c r="C46" s="176"/>
      <c r="D46" s="176"/>
      <c r="E46" s="176">
        <f>'実質公債費比率（分子）の構造'!L$48</f>
        <v>3326</v>
      </c>
      <c r="F46" s="176"/>
      <c r="G46" s="176"/>
      <c r="H46" s="176">
        <f>'実質公債費比率（分子）の構造'!M$48</f>
        <v>3257</v>
      </c>
      <c r="I46" s="176"/>
      <c r="J46" s="176"/>
      <c r="K46" s="176">
        <f>'実質公債費比率（分子）の構造'!N$48</f>
        <v>3226</v>
      </c>
      <c r="L46" s="176"/>
      <c r="M46" s="176"/>
      <c r="N46" s="176">
        <f>'実質公債費比率（分子）の構造'!O$48</f>
        <v>3144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9179</v>
      </c>
      <c r="C49" s="176"/>
      <c r="D49" s="176"/>
      <c r="E49" s="176">
        <f>'実質公債費比率（分子）の構造'!L$45</f>
        <v>8882</v>
      </c>
      <c r="F49" s="176"/>
      <c r="G49" s="176"/>
      <c r="H49" s="176">
        <f>'実質公債費比率（分子）の構造'!M$45</f>
        <v>9025</v>
      </c>
      <c r="I49" s="176"/>
      <c r="J49" s="176"/>
      <c r="K49" s="176">
        <f>'実質公債費比率（分子）の構造'!N$45</f>
        <v>9674</v>
      </c>
      <c r="L49" s="176"/>
      <c r="M49" s="176"/>
      <c r="N49" s="176">
        <f>'実質公債費比率（分子）の構造'!O$45</f>
        <v>10001</v>
      </c>
      <c r="O49" s="176"/>
      <c r="P49" s="176"/>
    </row>
    <row r="50" spans="1:16" x14ac:dyDescent="0.2">
      <c r="A50" s="176" t="s">
        <v>67</v>
      </c>
      <c r="B50" s="176" t="e">
        <f>NA()</f>
        <v>#N/A</v>
      </c>
      <c r="C50" s="176">
        <f>IF(ISNUMBER('実質公債費比率（分子）の構造'!K$53),'実質公債費比率（分子）の構造'!K$53,NA())</f>
        <v>2398</v>
      </c>
      <c r="D50" s="176" t="e">
        <f>NA()</f>
        <v>#N/A</v>
      </c>
      <c r="E50" s="176" t="e">
        <f>NA()</f>
        <v>#N/A</v>
      </c>
      <c r="F50" s="176">
        <f>IF(ISNUMBER('実質公債費比率（分子）の構造'!L$53),'実質公債費比率（分子）の構造'!L$53,NA())</f>
        <v>2518</v>
      </c>
      <c r="G50" s="176" t="e">
        <f>NA()</f>
        <v>#N/A</v>
      </c>
      <c r="H50" s="176" t="e">
        <f>NA()</f>
        <v>#N/A</v>
      </c>
      <c r="I50" s="176">
        <f>IF(ISNUMBER('実質公債費比率（分子）の構造'!M$53),'実質公債費比率（分子）の構造'!M$53,NA())</f>
        <v>2821</v>
      </c>
      <c r="J50" s="176" t="e">
        <f>NA()</f>
        <v>#N/A</v>
      </c>
      <c r="K50" s="176" t="e">
        <f>NA()</f>
        <v>#N/A</v>
      </c>
      <c r="L50" s="176">
        <f>IF(ISNUMBER('実質公債費比率（分子）の構造'!N$53),'実質公債費比率（分子）の構造'!N$53,NA())</f>
        <v>3582</v>
      </c>
      <c r="M50" s="176" t="e">
        <f>NA()</f>
        <v>#N/A</v>
      </c>
      <c r="N50" s="176" t="e">
        <f>NA()</f>
        <v>#N/A</v>
      </c>
      <c r="O50" s="176">
        <f>IF(ISNUMBER('実質公債費比率（分子）の構造'!O$53),'実質公債費比率（分子）の構造'!O$53,NA())</f>
        <v>4097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75587</v>
      </c>
      <c r="E56" s="175"/>
      <c r="F56" s="175"/>
      <c r="G56" s="175">
        <f>'将来負担比率（分子）の構造'!J$52</f>
        <v>71968</v>
      </c>
      <c r="H56" s="175"/>
      <c r="I56" s="175"/>
      <c r="J56" s="175">
        <f>'将来負担比率（分子）の構造'!K$52</f>
        <v>73152</v>
      </c>
      <c r="K56" s="175"/>
      <c r="L56" s="175"/>
      <c r="M56" s="175">
        <f>'将来負担比率（分子）の構造'!L$52</f>
        <v>69218</v>
      </c>
      <c r="N56" s="175"/>
      <c r="O56" s="175"/>
      <c r="P56" s="175">
        <f>'将来負担比率（分子）の構造'!M$52</f>
        <v>67351</v>
      </c>
    </row>
    <row r="57" spans="1:16" x14ac:dyDescent="0.2">
      <c r="A57" s="175" t="s">
        <v>42</v>
      </c>
      <c r="B57" s="175"/>
      <c r="C57" s="175"/>
      <c r="D57" s="175">
        <f>'将来負担比率（分子）の構造'!I$51</f>
        <v>33726</v>
      </c>
      <c r="E57" s="175"/>
      <c r="F57" s="175"/>
      <c r="G57" s="175">
        <f>'将来負担比率（分子）の構造'!J$51</f>
        <v>34662</v>
      </c>
      <c r="H57" s="175"/>
      <c r="I57" s="175"/>
      <c r="J57" s="175">
        <f>'将来負担比率（分子）の構造'!K$51</f>
        <v>34404</v>
      </c>
      <c r="K57" s="175"/>
      <c r="L57" s="175"/>
      <c r="M57" s="175">
        <f>'将来負担比率（分子）の構造'!L$51</f>
        <v>34337</v>
      </c>
      <c r="N57" s="175"/>
      <c r="O57" s="175"/>
      <c r="P57" s="175">
        <f>'将来負担比率（分子）の構造'!M$51</f>
        <v>33950</v>
      </c>
    </row>
    <row r="58" spans="1:16" x14ac:dyDescent="0.2">
      <c r="A58" s="175" t="s">
        <v>41</v>
      </c>
      <c r="B58" s="175"/>
      <c r="C58" s="175"/>
      <c r="D58" s="175">
        <f>'将来負担比率（分子）の構造'!I$50</f>
        <v>9031</v>
      </c>
      <c r="E58" s="175"/>
      <c r="F58" s="175"/>
      <c r="G58" s="175">
        <f>'将来負担比率（分子）の構造'!J$50</f>
        <v>13513</v>
      </c>
      <c r="H58" s="175"/>
      <c r="I58" s="175"/>
      <c r="J58" s="175">
        <f>'将来負担比率（分子）の構造'!K$50</f>
        <v>17239</v>
      </c>
      <c r="K58" s="175"/>
      <c r="L58" s="175"/>
      <c r="M58" s="175">
        <f>'将来負担比率（分子）の構造'!L$50</f>
        <v>19820</v>
      </c>
      <c r="N58" s="175"/>
      <c r="O58" s="175"/>
      <c r="P58" s="175">
        <f>'将来負担比率（分子）の構造'!M$50</f>
        <v>21120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11</v>
      </c>
      <c r="C61" s="175"/>
      <c r="D61" s="175"/>
      <c r="E61" s="175">
        <f>'将来負担比率（分子）の構造'!J$46</f>
        <v>10</v>
      </c>
      <c r="F61" s="175"/>
      <c r="G61" s="175"/>
      <c r="H61" s="175">
        <f>'将来負担比率（分子）の構造'!K$46</f>
        <v>31</v>
      </c>
      <c r="I61" s="175"/>
      <c r="J61" s="175"/>
      <c r="K61" s="175">
        <f>'将来負担比率（分子）の構造'!L$46</f>
        <v>8</v>
      </c>
      <c r="L61" s="175"/>
      <c r="M61" s="175"/>
      <c r="N61" s="175">
        <f>'将来負担比率（分子）の構造'!M$46</f>
        <v>8</v>
      </c>
      <c r="O61" s="175"/>
      <c r="P61" s="175"/>
    </row>
    <row r="62" spans="1:16" x14ac:dyDescent="0.2">
      <c r="A62" s="175" t="s">
        <v>35</v>
      </c>
      <c r="B62" s="175">
        <f>'将来負担比率（分子）の構造'!I$45</f>
        <v>12747</v>
      </c>
      <c r="C62" s="175"/>
      <c r="D62" s="175"/>
      <c r="E62" s="175">
        <f>'将来負担比率（分子）の構造'!J$45</f>
        <v>12600</v>
      </c>
      <c r="F62" s="175"/>
      <c r="G62" s="175"/>
      <c r="H62" s="175">
        <f>'将来負担比率（分子）の構造'!K$45</f>
        <v>12659</v>
      </c>
      <c r="I62" s="175"/>
      <c r="J62" s="175"/>
      <c r="K62" s="175">
        <f>'将来負担比率（分子）の構造'!L$45</f>
        <v>12704</v>
      </c>
      <c r="L62" s="175"/>
      <c r="M62" s="175"/>
      <c r="N62" s="175">
        <f>'将来負担比率（分子）の構造'!M$45</f>
        <v>13569</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32033</v>
      </c>
      <c r="C64" s="175"/>
      <c r="D64" s="175"/>
      <c r="E64" s="175">
        <f>'将来負担比率（分子）の構造'!J$43</f>
        <v>29254</v>
      </c>
      <c r="F64" s="175"/>
      <c r="G64" s="175"/>
      <c r="H64" s="175">
        <f>'将来負担比率（分子）の構造'!K$43</f>
        <v>26050</v>
      </c>
      <c r="I64" s="175"/>
      <c r="J64" s="175"/>
      <c r="K64" s="175">
        <f>'将来負担比率（分子）の構造'!L$43</f>
        <v>24351</v>
      </c>
      <c r="L64" s="175"/>
      <c r="M64" s="175"/>
      <c r="N64" s="175">
        <f>'将来負担比率（分子）の構造'!M$43</f>
        <v>24226</v>
      </c>
      <c r="O64" s="175"/>
      <c r="P64" s="175"/>
    </row>
    <row r="65" spans="1:16" x14ac:dyDescent="0.2">
      <c r="A65" s="175" t="s">
        <v>32</v>
      </c>
      <c r="B65" s="175">
        <f>'将来負担比率（分子）の構造'!I$42</f>
        <v>6710</v>
      </c>
      <c r="C65" s="175"/>
      <c r="D65" s="175"/>
      <c r="E65" s="175">
        <f>'将来負担比率（分子）の構造'!J$42</f>
        <v>5953</v>
      </c>
      <c r="F65" s="175"/>
      <c r="G65" s="175"/>
      <c r="H65" s="175">
        <f>'将来負担比率（分子）の構造'!K$42</f>
        <v>6309</v>
      </c>
      <c r="I65" s="175"/>
      <c r="J65" s="175"/>
      <c r="K65" s="175">
        <f>'将来負担比率（分子）の構造'!L$42</f>
        <v>5592</v>
      </c>
      <c r="L65" s="175"/>
      <c r="M65" s="175"/>
      <c r="N65" s="175">
        <f>'将来負担比率（分子）の構造'!M$42</f>
        <v>4750</v>
      </c>
      <c r="O65" s="175"/>
      <c r="P65" s="175"/>
    </row>
    <row r="66" spans="1:16" x14ac:dyDescent="0.2">
      <c r="A66" s="175" t="s">
        <v>31</v>
      </c>
      <c r="B66" s="175">
        <f>'将来負担比率（分子）の構造'!I$41</f>
        <v>99638</v>
      </c>
      <c r="C66" s="175"/>
      <c r="D66" s="175"/>
      <c r="E66" s="175">
        <f>'将来負担比率（分子）の構造'!J$41</f>
        <v>100599</v>
      </c>
      <c r="F66" s="175"/>
      <c r="G66" s="175"/>
      <c r="H66" s="175">
        <f>'将来負担比率（分子）の構造'!K$41</f>
        <v>102323</v>
      </c>
      <c r="I66" s="175"/>
      <c r="J66" s="175"/>
      <c r="K66" s="175">
        <f>'将来負担比率（分子）の構造'!L$41</f>
        <v>99433</v>
      </c>
      <c r="L66" s="175"/>
      <c r="M66" s="175"/>
      <c r="N66" s="175">
        <f>'将来負担比率（分子）の構造'!M$41</f>
        <v>98538</v>
      </c>
      <c r="O66" s="175"/>
      <c r="P66" s="175"/>
    </row>
    <row r="67" spans="1:16" x14ac:dyDescent="0.2">
      <c r="A67" s="175" t="s">
        <v>71</v>
      </c>
      <c r="B67" s="175" t="e">
        <f>NA()</f>
        <v>#N/A</v>
      </c>
      <c r="C67" s="175">
        <f>IF(ISNUMBER('将来負担比率（分子）の構造'!I$53), IF('将来負担比率（分子）の構造'!I$53 &lt; 0, 0, '将来負担比率（分子）の構造'!I$53), NA())</f>
        <v>32795</v>
      </c>
      <c r="D67" s="175" t="e">
        <f>NA()</f>
        <v>#N/A</v>
      </c>
      <c r="E67" s="175" t="e">
        <f>NA()</f>
        <v>#N/A</v>
      </c>
      <c r="F67" s="175">
        <f>IF(ISNUMBER('将来負担比率（分子）の構造'!J$53), IF('将来負担比率（分子）の構造'!J$53 &lt; 0, 0, '将来負担比率（分子）の構造'!J$53), NA())</f>
        <v>28272</v>
      </c>
      <c r="G67" s="175" t="e">
        <f>NA()</f>
        <v>#N/A</v>
      </c>
      <c r="H67" s="175" t="e">
        <f>NA()</f>
        <v>#N/A</v>
      </c>
      <c r="I67" s="175">
        <f>IF(ISNUMBER('将来負担比率（分子）の構造'!K$53), IF('将来負担比率（分子）の構造'!K$53 &lt; 0, 0, '将来負担比率（分子）の構造'!K$53), NA())</f>
        <v>22578</v>
      </c>
      <c r="J67" s="175" t="e">
        <f>NA()</f>
        <v>#N/A</v>
      </c>
      <c r="K67" s="175" t="e">
        <f>NA()</f>
        <v>#N/A</v>
      </c>
      <c r="L67" s="175">
        <f>IF(ISNUMBER('将来負担比率（分子）の構造'!L$53), IF('将来負担比率（分子）の構造'!L$53 &lt; 0, 0, '将来負担比率（分子）の構造'!L$53), NA())</f>
        <v>18711</v>
      </c>
      <c r="M67" s="175" t="e">
        <f>NA()</f>
        <v>#N/A</v>
      </c>
      <c r="N67" s="175" t="e">
        <f>NA()</f>
        <v>#N/A</v>
      </c>
      <c r="O67" s="175">
        <f>IF(ISNUMBER('将来負担比率（分子）の構造'!M$53), IF('将来負担比率（分子）の構造'!M$53 &lt; 0, 0, '将来負担比率（分子）の構造'!M$53), NA())</f>
        <v>18671</v>
      </c>
      <c r="P67" s="175" t="e">
        <f>NA()</f>
        <v>#N/A</v>
      </c>
    </row>
    <row r="70" spans="1:16" x14ac:dyDescent="0.2">
      <c r="A70" s="177" t="s">
        <v>72</v>
      </c>
      <c r="B70" s="177"/>
      <c r="C70" s="177"/>
      <c r="D70" s="177"/>
      <c r="E70" s="177"/>
      <c r="F70" s="177"/>
    </row>
    <row r="71" spans="1:16" x14ac:dyDescent="0.2">
      <c r="A71" s="178"/>
      <c r="B71" s="178" t="e">
        <f>#REF!</f>
        <v>#REF!</v>
      </c>
      <c r="C71" s="178" t="e">
        <f>#REF!</f>
        <v>#REF!</v>
      </c>
      <c r="D71" s="178" t="e">
        <f>#REF!</f>
        <v>#REF!</v>
      </c>
    </row>
    <row r="72" spans="1:16" x14ac:dyDescent="0.2">
      <c r="A72" s="178" t="s">
        <v>73</v>
      </c>
      <c r="B72" s="179" t="e">
        <f>#REF!</f>
        <v>#REF!</v>
      </c>
      <c r="C72" s="179" t="e">
        <f>#REF!</f>
        <v>#REF!</v>
      </c>
      <c r="D72" s="179" t="e">
        <f>#REF!</f>
        <v>#REF!</v>
      </c>
    </row>
    <row r="73" spans="1:16" x14ac:dyDescent="0.2">
      <c r="A73" s="178" t="s">
        <v>74</v>
      </c>
      <c r="B73" s="179" t="e">
        <f>#REF!</f>
        <v>#REF!</v>
      </c>
      <c r="C73" s="179" t="e">
        <f>#REF!</f>
        <v>#REF!</v>
      </c>
      <c r="D73" s="179" t="e">
        <f>#REF!</f>
        <v>#REF!</v>
      </c>
    </row>
    <row r="74" spans="1:16" x14ac:dyDescent="0.2">
      <c r="A74" s="178" t="s">
        <v>75</v>
      </c>
      <c r="B74" s="179" t="e">
        <f>#REF!</f>
        <v>#REF!</v>
      </c>
      <c r="C74" s="179" t="e">
        <f>#REF!</f>
        <v>#REF!</v>
      </c>
      <c r="D74" s="179" t="e">
        <f>#REF!</f>
        <v>#REF!</v>
      </c>
    </row>
  </sheetData>
  <sheetProtection algorithmName="SHA-512" hashValue="EDW1o/LP4Ui2WAam7MYqUdW4Hl/7R8Q++VdpfmG5nj+DIOw0VUC1FMF4LuEgm10YZvXfATRxLrrQhosq1sS3Cw==" saltValue="CIgxo9Of+yCdRw/zn4BX9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2025-03-18T08:22:25Z</cp:lastPrinted>
  <dcterms:created xsi:type="dcterms:W3CDTF">2025-02-19T02:57:45Z</dcterms:created>
  <dcterms:modified xsi:type="dcterms:W3CDTF">2025-03-19T02:32:10Z</dcterms:modified>
  <cp:category/>
</cp:coreProperties>
</file>