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5_市町村→県（回答）\02 豊橋市\"/>
    </mc:Choice>
  </mc:AlternateContent>
  <xr:revisionPtr revIDLastSave="0" documentId="13_ncr:1_{1DAC4E1A-0B1C-4763-81EF-E73CD7173322}"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E37" i="10"/>
  <c r="AM37" i="10"/>
  <c r="C37" i="10"/>
  <c r="BE36" i="10"/>
  <c r="C36" i="10"/>
  <c r="BE35" i="10"/>
  <c r="BW34" i="10"/>
  <c r="C34" i="10"/>
  <c r="C35" i="10" s="1"/>
  <c r="BW35" i="10" l="1"/>
  <c r="BW36" i="10" s="1"/>
  <c r="BW37"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CO43" i="10" s="1"/>
  <c r="AM34" i="10"/>
  <c r="AM35" i="10" s="1"/>
  <c r="AM36" i="10" s="1"/>
  <c r="BE34" i="10"/>
</calcChain>
</file>

<file path=xl/sharedStrings.xml><?xml version="1.0" encoding="utf-8"?>
<sst xmlns="http://schemas.openxmlformats.org/spreadsheetml/2006/main" count="1123" uniqueCount="581">
  <si>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</si>
  <si>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</si>
  <si>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</si>
  <si>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</si>
  <si>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</si>
  <si>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</si>
  <si>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</si>
  <si>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</si>
  <si>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</si>
  <si>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</si>
  <si>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</si>
  <si>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</si>
  <si>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</si>
  <si>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</si>
  <si>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</si>
  <si>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</si>
  <si>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</si>
  <si>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</si>
  <si>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</si>
  <si>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</si>
  <si>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</si>
  <si>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</si>
  <si>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</si>
  <si>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</si>
  <si>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</si>
  <si>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</si>
  <si>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</si>
  <si>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</si>
  <si>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</si>
  <si>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</si>
  <si>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</si>
  <si>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</si>
  <si>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</si>
  <si>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</si>
  <si>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</si>
  <si>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</si>
  <si>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</si>
  <si>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</si>
  <si>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</si>
  <si>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</si>
  <si>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</si>
  <si>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</si>
  <si>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</si>
  <si>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</si>
  <si>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</si>
  <si>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</si>
  <si>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</si>
  <si>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</si>
  <si>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</si>
  <si>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</si>
  <si>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</si>
  <si>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</si>
  <si>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</si>
  <si>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</si>
  <si>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</si>
  <si>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</si>
  <si>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</si>
  <si>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</si>
  <si>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</si>
  <si>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</si>
  <si>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</si>
  <si>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</si>
  <si>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</si>
  <si>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</si>
  <si>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</si>
  <si>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</si>
  <si>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</si>
  <si>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</si>
  <si>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</si>
  <si>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</si>
  <si>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</si>
  <si>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</si>
  <si>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</si>
  <si>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</si>
  <si>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</si>
  <si>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</si>
  <si>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</si>
  <si>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</si>
  <si>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</si>
  <si>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</si>
  <si>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</si>
  <si>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</si>
  <si>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</si>
  <si>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</si>
  <si>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</si>
  <si>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</si>
  <si>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</si>
  <si>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</si>
  <si>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</si>
  <si>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</si>
  <si>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</si>
  <si>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</si>
  <si>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</si>
  <si>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</si>
  <si>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豊橋市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</si>
  <si>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</si>
  <si>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</si>
  <si>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</si>
  <si>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</si>
  <si>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</si>
  <si>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</si>
  <si>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</si>
  <si>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</si>
  <si>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</si>
  <si>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</si>
  <si>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</si>
  <si>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</si>
  <si>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</si>
  <si>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</si>
  <si>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</si>
  <si>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</si>
  <si>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</si>
  <si>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</si>
  <si>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</si>
  <si>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</si>
  <si>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</si>
  <si>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</si>
  <si>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</si>
  <si>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</si>
  <si>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</si>
  <si>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</si>
  <si>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</si>
  <si>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</si>
  <si>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</si>
  <si>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</si>
  <si>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</si>
  <si>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</si>
  <si>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</si>
  <si>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</si>
  <si>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</si>
  <si>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</si>
  <si>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</si>
  <si>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</si>
  <si>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</si>
  <si>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</si>
  <si>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</si>
  <si>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</si>
  <si>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</si>
  <si>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</si>
  <si>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</si>
  <si>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</si>
  <si>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</si>
  <si>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</si>
  <si>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</si>
  <si>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</si>
  <si>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</si>
  <si>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</si>
  <si>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</si>
  <si>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</si>
  <si>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</si>
  <si>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</si>
  <si>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</si>
  <si>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</si>
  <si>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</si>
  <si>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</si>
  <si>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</si>
  <si>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</si>
  <si>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</si>
  <si>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</si>
  <si>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</si>
  <si>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</si>
  <si>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</si>
  <si>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</si>
  <si>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</si>
  <si>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</si>
  <si>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</si>
  <si>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</si>
  <si>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</si>
  <si>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</si>
  <si>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</si>
  <si>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</si>
  <si>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</si>
  <si>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</si>
  <si>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</si>
  <si>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</si>
  <si>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</si>
  <si>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</si>
  <si>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</si>
  <si>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</si>
  <si>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</si>
  <si>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</si>
  <si>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</si>
  <si>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</si>
  <si>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</si>
  <si>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</si>
  <si>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</si>
  <si>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</si>
  <si>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</si>
  <si>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</si>
  <si>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</si>
  <si>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</si>
  <si>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</si>
  <si>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</si>
  <si>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</si>
  <si>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</si>
  <si>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</si>
  <si>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</si>
  <si>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</si>
  <si>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</si>
  <si>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</si>
  <si>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</si>
  <si>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</si>
  <si>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</si>
  <si>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愛知県豊橋市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</si>
  <si>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</si>
  <si>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</si>
  <si>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</si>
  <si>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</si>
  <si>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</si>
  <si>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</si>
  <si>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</si>
  <si>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</si>
  <si>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</si>
  <si>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</si>
  <si>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</si>
  <si>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</si>
  <si>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</si>
  <si>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</si>
  <si>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</si>
  <si>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</si>
  <si>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</si>
  <si>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</si>
  <si>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</si>
  <si>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</si>
  <si>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</si>
  <si>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</si>
  <si>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</si>
  <si>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</si>
  <si>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</si>
  <si>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</si>
  <si>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</si>
  <si>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</si>
  <si>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</si>
  <si>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</si>
  <si>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</si>
  <si>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</si>
  <si>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</si>
  <si>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</si>
  <si>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</si>
  <si>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</si>
  <si>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</si>
  <si>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</si>
  <si>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</si>
  <si>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</si>
  <si>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</si>
  <si>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</si>
  <si>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</si>
  <si>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</si>
  <si>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</si>
  <si>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</si>
  <si>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</si>
  <si>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</si>
  <si>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</si>
  <si>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</si>
  <si>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</si>
  <si>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</si>
  <si>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</si>
  <si>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</si>
  <si>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</si>
  <si>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</si>
  <si>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</si>
  <si>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</si>
  <si>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</si>
  <si>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</si>
  <si>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</si>
  <si>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</si>
  <si>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</si>
  <si>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</si>
  <si>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</si>
  <si>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</si>
  <si>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</si>
  <si>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</si>
  <si>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</si>
  <si>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</si>
  <si>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</si>
  <si>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</si>
  <si>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</si>
  <si>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</si>
  <si>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</si>
  <si>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</si>
  <si>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</si>
  <si>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</si>
  <si>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</si>
  <si>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</si>
  <si>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</si>
  <si>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</si>
  <si>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</si>
  <si>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</si>
  <si>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</si>
  <si>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</si>
  <si>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</si>
  <si>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</si>
  <si>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</si>
  <si>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</si>
  <si>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</si>
  <si>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</si>
  <si>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</si>
  <si>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</si>
  <si>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</si>
  <si>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</si>
  <si>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</si>
  <si>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</si>
  <si>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</si>
  <si>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</si>
  <si>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</si>
  <si>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</si>
  <si>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</si>
  <si>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</si>
  <si>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</si>
  <si>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</si>
  <si>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</si>
  <si>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</si>
  <si>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</si>
  <si>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</si>
  <si>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</si>
  <si>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</si>
  <si>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</si>
  <si>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</si>
  <si>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</si>
  <si>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</si>
  <si>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</si>
  <si>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</si>
  <si>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</si>
  <si>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</si>
  <si>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</si>
  <si>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</si>
  <si>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</si>
  <si>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</si>
  <si>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</si>
  <si>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</si>
  <si>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</si>
  <si>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</si>
  <si>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</si>
  <si>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</si>
  <si>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</si>
  <si>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</si>
  <si>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</si>
  <si>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</si>
  <si>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</si>
  <si>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</si>
  <si>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</si>
  <si>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</si>
  <si>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</si>
  <si>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</si>
  <si>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</si>
  <si>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</si>
  <si>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</si>
  <si>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</si>
  <si>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</si>
  <si>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</si>
  <si>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</si>
  <si>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</si>
  <si>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</si>
  <si>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</si>
  <si>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愛知県豊橋市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</si>
  <si>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</si>
  <si>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</si>
  <si>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</si>
  <si>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</si>
  <si>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</si>
  <si>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</si>
  <si>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</si>
  <si>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</si>
  <si>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</si>
  <si>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</si>
  <si>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</si>
  <si>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</si>
  <si>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</si>
  <si>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</si>
  <si>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</si>
  <si>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</si>
  <si>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</si>
  <si>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</si>
  <si>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</si>
  <si>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</si>
  <si>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</si>
  <si>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</si>
  <si>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</si>
  <si>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</si>
  <si>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</si>
  <si>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</si>
  <si>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</si>
  <si>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</si>
  <si>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</si>
  <si>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</si>
  <si>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</si>
  <si>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</si>
  <si>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</si>
  <si>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</si>
  <si>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</si>
  <si>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</si>
  <si>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公共駐車場事業特別会計</t>
    <phoneticPr fontId="5"/>
  </si>
  <si>
    <t>競輪事業特別会計</t>
    <phoneticPr fontId="5"/>
  </si>
  <si>
    <t>水道事業会計</t>
    <phoneticPr fontId="5"/>
  </si>
  <si>
    <t>法適用企業</t>
    <phoneticPr fontId="5"/>
  </si>
  <si>
    <t>下水道事業会計</t>
    <phoneticPr fontId="5"/>
  </si>
  <si>
    <t>病院事業会計</t>
    <phoneticPr fontId="5"/>
  </si>
  <si>
    <t>総合動植物公園事業特別会計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</si>
  <si>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</si>
  <si>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</si>
  <si>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</si>
  <si>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</si>
  <si>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</si>
  <si>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</si>
  <si>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</si>
  <si>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</si>
  <si>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</si>
  <si>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</si>
  <si>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</si>
  <si>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</si>
  <si>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</si>
  <si>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</si>
  <si>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</si>
  <si>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</si>
  <si>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</si>
  <si>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</si>
  <si>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</si>
  <si>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</si>
  <si>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</si>
  <si>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</si>
  <si>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</si>
  <si>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</si>
  <si>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</si>
  <si>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</si>
  <si>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</si>
  <si>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</si>
  <si>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</si>
  <si>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</si>
  <si>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</si>
  <si>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</si>
  <si>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</si>
  <si>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</si>
  <si>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</si>
  <si>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</si>
  <si>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</si>
  <si>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</si>
  <si>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</si>
  <si>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</si>
  <si>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</si>
  <si>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</si>
  <si>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</si>
  <si>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</si>
  <si>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</si>
  <si>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</si>
  <si>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</si>
  <si>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</si>
  <si>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</si>
  <si>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</si>
  <si>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</si>
  <si>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</si>
  <si>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</si>
  <si>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</si>
  <si>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</si>
  <si>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</si>
  <si>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</si>
  <si>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</si>
  <si>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</si>
  <si>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</si>
  <si>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</si>
  <si>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</si>
  <si>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</si>
  <si>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</si>
  <si>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</si>
  <si>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</si>
  <si>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</si>
  <si>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</si>
  <si>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</si>
  <si>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</si>
  <si>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</si>
  <si>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</si>
  <si>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</si>
  <si>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</si>
  <si>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</si>
  <si>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</si>
  <si>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</si>
  <si>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</si>
  <si>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</si>
  <si>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</si>
  <si>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</si>
  <si>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</si>
  <si>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</si>
  <si>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</si>
  <si>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</si>
  <si>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</si>
  <si>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</si>
  <si>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</si>
  <si>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</si>
  <si>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</si>
  <si>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</si>
  <si>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</si>
  <si>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</si>
  <si>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</si>
  <si>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</si>
  <si>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</si>
  <si>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</si>
  <si>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</si>
  <si>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</si>
  <si>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</si>
  <si>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</si>
  <si>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</si>
  <si>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</si>
  <si>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</si>
  <si>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</si>
  <si>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</si>
  <si>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</si>
  <si>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</si>
  <si>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</si>
  <si>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</si>
  <si>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</si>
  <si>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</si>
  <si>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</si>
  <si>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</si>
  <si>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</si>
  <si>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</si>
  <si>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</si>
  <si>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</si>
  <si>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</si>
  <si>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</si>
  <si>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</si>
  <si>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</si>
  <si>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</si>
  <si>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</si>
  <si>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</si>
  <si>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</si>
  <si>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</si>
  <si>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</si>
  <si>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</si>
  <si>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</si>
  <si>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</si>
  <si>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</si>
  <si>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</si>
  <si>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</si>
  <si>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</si>
  <si>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</si>
  <si>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0.89</t>
  </si>
  <si>
    <t>▲ 2.98</t>
  </si>
  <si>
    <t>▲ 5.76</t>
  </si>
  <si>
    <t>▲ 6.11</t>
  </si>
  <si>
    <t>母子父子寡婦福祉資金貸付事業特別会計</t>
  </si>
  <si>
    <t>▲ 0.00</t>
  </si>
  <si>
    <t>病院事業会計</t>
  </si>
  <si>
    <t>下水道事業会計</t>
  </si>
  <si>
    <t>水道事業会計</t>
  </si>
  <si>
    <t>一般会計</t>
  </si>
  <si>
    <t>国民健康保険事業特別会計</t>
  </si>
  <si>
    <t>競輪事業特別会計</t>
  </si>
  <si>
    <t>公共駐車場事業特別会計</t>
  </si>
  <si>
    <t>その他会計（赤字）</t>
  </si>
  <si>
    <t>その他会計（黒字）</t>
  </si>
  <si>
    <t>R02</t>
    <phoneticPr fontId="5"/>
  </si>
  <si>
    <t>R03</t>
    <phoneticPr fontId="5"/>
  </si>
  <si>
    <t>R04</t>
    <phoneticPr fontId="5"/>
  </si>
  <si>
    <t>R05</t>
    <phoneticPr fontId="5"/>
  </si>
  <si>
    <t>R06</t>
    <phoneticPr fontId="5"/>
  </si>
  <si>
    <t>豊橋市土地開発公社</t>
  </si>
  <si>
    <t>（公財）豊橋市国際交流協会</t>
  </si>
  <si>
    <t>（公財）豊橋みどりの協会</t>
  </si>
  <si>
    <t>（公財）豊橋市学校給食協会</t>
  </si>
  <si>
    <t>（公財）豊橋文化振興財団</t>
  </si>
  <si>
    <t>（公財）豊橋市スポーツ協会</t>
  </si>
  <si>
    <t>豊橋駐車場（株）</t>
  </si>
  <si>
    <t>豊橋ステーションビル（株）</t>
  </si>
  <si>
    <t>（株）豊橋まちなか活性化センター</t>
  </si>
  <si>
    <t>（株）東三河食肉流通センター</t>
  </si>
  <si>
    <t>（公財）豊川水源基金</t>
  </si>
  <si>
    <t>（株）サイエンス・クリエイト</t>
  </si>
  <si>
    <t>三河港コンテナターミナル（株）</t>
  </si>
  <si>
    <t>（株）道の駅とよはし</t>
  </si>
  <si>
    <t>穂の国とよはし電力（株）</t>
  </si>
  <si>
    <t>東三河広域連合（一般会計）</t>
    <rPh sb="0" eb="1">
      <t>ヒガシ</t>
    </rPh>
    <rPh sb="1" eb="3">
      <t>ミカワ</t>
    </rPh>
    <rPh sb="3" eb="5">
      <t>コウイキ</t>
    </rPh>
    <rPh sb="5" eb="7">
      <t>レンゴウ</t>
    </rPh>
    <rPh sb="8" eb="10">
      <t>イッパン</t>
    </rPh>
    <rPh sb="10" eb="12">
      <t>カイケイ</t>
    </rPh>
    <phoneticPr fontId="2"/>
  </si>
  <si>
    <t>東三河広域連合（介護保険特別会計）</t>
    <rPh sb="8" eb="10">
      <t>カイゴ</t>
    </rPh>
    <rPh sb="10" eb="12">
      <t>ホケン</t>
    </rPh>
    <rPh sb="12" eb="14">
      <t>トクベツ</t>
    </rPh>
    <phoneticPr fontId="2"/>
  </si>
  <si>
    <t>愛知県後期高齢者医療広域連合（一般会計）</t>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</si>
  <si>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</si>
  <si>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</si>
  <si>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</si>
  <si>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豊橋市公共施設等整備基金</t>
    <rPh sb="0" eb="3">
      <t>トヨハシシ</t>
    </rPh>
    <rPh sb="3" eb="5">
      <t>コウキョウ</t>
    </rPh>
    <rPh sb="5" eb="7">
      <t>シセツ</t>
    </rPh>
    <rPh sb="7" eb="8">
      <t>トウ</t>
    </rPh>
    <rPh sb="8" eb="10">
      <t>セイビ</t>
    </rPh>
    <rPh sb="10" eb="12">
      <t>キキン</t>
    </rPh>
    <phoneticPr fontId="38"/>
  </si>
  <si>
    <t>豊橋市未来産業支援基金</t>
    <rPh sb="0" eb="3">
      <t>トヨハシシ</t>
    </rPh>
    <rPh sb="3" eb="5">
      <t>ミライ</t>
    </rPh>
    <rPh sb="5" eb="7">
      <t>サンギョウ</t>
    </rPh>
    <rPh sb="7" eb="9">
      <t>シエン</t>
    </rPh>
    <rPh sb="9" eb="11">
      <t>キキン</t>
    </rPh>
    <phoneticPr fontId="5"/>
  </si>
  <si>
    <t>豊橋市職員退職手当基金</t>
    <rPh sb="0" eb="3">
      <t>トヨハシシ</t>
    </rPh>
    <rPh sb="3" eb="5">
      <t>ショクイン</t>
    </rPh>
    <rPh sb="5" eb="7">
      <t>タイショク</t>
    </rPh>
    <rPh sb="7" eb="9">
      <t>テアテ</t>
    </rPh>
    <rPh sb="9" eb="11">
      <t>キキン</t>
    </rPh>
    <phoneticPr fontId="38"/>
  </si>
  <si>
    <t>豊橋市星野眞吾・高畑郁子美術振興基金</t>
    <rPh sb="0" eb="3">
      <t>トヨハシシ</t>
    </rPh>
    <rPh sb="3" eb="5">
      <t>ホシノ</t>
    </rPh>
    <rPh sb="5" eb="7">
      <t>シンゴ</t>
    </rPh>
    <rPh sb="8" eb="10">
      <t>タカハタ</t>
    </rPh>
    <rPh sb="10" eb="12">
      <t>イクコ</t>
    </rPh>
    <rPh sb="12" eb="14">
      <t>ビジュツ</t>
    </rPh>
    <rPh sb="14" eb="16">
      <t>シンコウ</t>
    </rPh>
    <rPh sb="16" eb="18">
      <t>キキン</t>
    </rPh>
    <phoneticPr fontId="38"/>
  </si>
  <si>
    <t>ふるさと基金</t>
    <rPh sb="4" eb="6">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</si>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</sst>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112" xfId="15" quotePrefix="1"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5AEA-4F4C-B102-EC56446BA7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60052</c:v>
                </c:pt>
                <c:pt idx="1">
                  <c:v>59777</c:v>
                </c:pt>
                <c:pt idx="2">
                  <c:v>48439</c:v>
                </c:pt>
                <c:pt idx="3">
                  <c:v>58774</c:v>
                </c:pt>
                <c:pt idx="4">
                  <c:v>59704</c:v>
                </c:pt>
              </c:numCache>
            </c:numRef>
          </c:val>
          <c:smooth val="0"/>
          <c:extLst>
            <c:ext xmlns:c16="http://schemas.microsoft.com/office/drawing/2014/chart" uri="{C3380CC4-5D6E-409C-BE32-E72D297353CC}">
              <c16:uniqueId val="{00000001-5AEA-4F4C-B102-EC56446BA7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6.41</c:v>
                </c:pt>
                <c:pt idx="1">
                  <c:v>6.97</c:v>
                </c:pt>
                <c:pt idx="2">
                  <c:v>5.58</c:v>
                </c:pt>
                <c:pt idx="3">
                  <c:v>3.76</c:v>
                </c:pt>
                <c:pt idx="4">
                  <c:v>1.94</c:v>
                </c:pt>
              </c:numCache>
            </c:numRef>
          </c:val>
          <c:extLst>
            <c:ext xmlns:c16="http://schemas.microsoft.com/office/drawing/2014/chart" uri="{C3380CC4-5D6E-409C-BE32-E72D297353CC}">
              <c16:uniqueId val="{00000000-8AED-4B3F-8400-F0484CA5EC3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7.13</c:v>
                </c:pt>
                <c:pt idx="1">
                  <c:v>10.220000000000001</c:v>
                </c:pt>
                <c:pt idx="2">
                  <c:v>12.29</c:v>
                </c:pt>
                <c:pt idx="3">
                  <c:v>10.78</c:v>
                </c:pt>
                <c:pt idx="4">
                  <c:v>7.96</c:v>
                </c:pt>
              </c:numCache>
            </c:numRef>
          </c:val>
          <c:extLst>
            <c:ext xmlns:c16="http://schemas.microsoft.com/office/drawing/2014/chart" uri="{C3380CC4-5D6E-409C-BE32-E72D297353CC}">
              <c16:uniqueId val="{00000001-8AED-4B3F-8400-F0484CA5EC3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-0.89</c:v>
                </c:pt>
                <c:pt idx="1">
                  <c:v>0.64</c:v>
                </c:pt>
                <c:pt idx="2">
                  <c:v>-2.98</c:v>
                </c:pt>
                <c:pt idx="3">
                  <c:v>-5.76</c:v>
                </c:pt>
                <c:pt idx="4">
                  <c:v>-6.11</c:v>
                </c:pt>
              </c:numCache>
            </c:numRef>
          </c:val>
          <c:smooth val="0"/>
          <c:extLst>
            <c:ext xmlns:c16="http://schemas.microsoft.com/office/drawing/2014/chart" uri="{C3380CC4-5D6E-409C-BE32-E72D297353CC}">
              <c16:uniqueId val="{00000002-8AED-4B3F-8400-F0484CA5EC3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0.01</c:v>
                </c:pt>
                <c:pt idx="4">
                  <c:v>#N/A</c:v>
                </c:pt>
                <c:pt idx="5">
                  <c:v>0.08</c:v>
                </c:pt>
                <c:pt idx="6">
                  <c:v>#N/A</c:v>
                </c:pt>
                <c:pt idx="7">
                  <c:v>0</c:v>
                </c:pt>
                <c:pt idx="8">
                  <c:v>#N/A</c:v>
                </c:pt>
                <c:pt idx="9">
                  <c:v>0.01</c:v>
                </c:pt>
              </c:numCache>
            </c:numRef>
          </c:val>
          <c:extLst>
            <c:ext xmlns:c16="http://schemas.microsoft.com/office/drawing/2014/chart" uri="{C3380CC4-5D6E-409C-BE32-E72D297353CC}">
              <c16:uniqueId val="{00000000-57CA-43D0-9BAF-099ED2DDE2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7CA-43D0-9BAF-099ED2DDE28E}"/>
            </c:ext>
          </c:extLst>
        </c:ser>
        <c:ser>
          <c:idx val="2"/>
          <c:order val="2"/>
          <c:tx>
            <c:strRef>
              <c:f>データシート!$A$29</c:f>
              <c:strCache>
                <c:ptCount val="1"/>
                <c:pt idx="0">
                  <c:v>公共駐車場事業特別会計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0.02</c:v>
                </c:pt>
              </c:numCache>
            </c:numRef>
          </c:val>
          <c:extLst>
            <c:ext xmlns:c16="http://schemas.microsoft.com/office/drawing/2014/chart" uri="{C3380CC4-5D6E-409C-BE32-E72D297353CC}">
              <c16:uniqueId val="{00000002-57CA-43D0-9BAF-099ED2DDE28E}"/>
            </c:ext>
          </c:extLst>
        </c:ser>
        <c:ser>
          <c:idx val="3"/>
          <c:order val="3"/>
          <c:tx>
            <c:strRef>
              <c:f>データシート!$A$30</c:f>
              <c:strCache>
                <c:ptCount val="1"/>
                <c:pt idx="0">
                  <c:v>競輪事業特別会計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0.92</c:v>
                </c:pt>
                <c:pt idx="2">
                  <c:v>#N/A</c:v>
                </c:pt>
                <c:pt idx="3">
                  <c:v>0.98</c:v>
                </c:pt>
                <c:pt idx="4">
                  <c:v>#N/A</c:v>
                </c:pt>
                <c:pt idx="5">
                  <c:v>1.19</c:v>
                </c:pt>
                <c:pt idx="6">
                  <c:v>#N/A</c:v>
                </c:pt>
                <c:pt idx="7">
                  <c:v>0.88</c:v>
                </c:pt>
                <c:pt idx="8">
                  <c:v>#N/A</c:v>
                </c:pt>
                <c:pt idx="9">
                  <c:v>0.23</c:v>
                </c:pt>
              </c:numCache>
            </c:numRef>
          </c:val>
          <c:extLst>
            <c:ext xmlns:c16="http://schemas.microsoft.com/office/drawing/2014/chart" uri="{C3380CC4-5D6E-409C-BE32-E72D297353CC}">
              <c16:uniqueId val="{00000003-57CA-43D0-9BAF-099ED2DDE28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3.08</c:v>
                </c:pt>
                <c:pt idx="2">
                  <c:v>#N/A</c:v>
                </c:pt>
                <c:pt idx="3">
                  <c:v>3.4</c:v>
                </c:pt>
                <c:pt idx="4">
                  <c:v>#N/A</c:v>
                </c:pt>
                <c:pt idx="5">
                  <c:v>3.49</c:v>
                </c:pt>
                <c:pt idx="6">
                  <c:v>#N/A</c:v>
                </c:pt>
                <c:pt idx="7">
                  <c:v>2.5</c:v>
                </c:pt>
                <c:pt idx="8">
                  <c:v>#N/A</c:v>
                </c:pt>
                <c:pt idx="9">
                  <c:v>1.49</c:v>
                </c:pt>
              </c:numCache>
            </c:numRef>
          </c:val>
          <c:extLst>
            <c:ext xmlns:c16="http://schemas.microsoft.com/office/drawing/2014/chart" uri="{C3380CC4-5D6E-409C-BE32-E72D297353CC}">
              <c16:uniqueId val="{00000004-57CA-43D0-9BAF-099ED2DDE28E}"/>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6.37</c:v>
                </c:pt>
                <c:pt idx="2">
                  <c:v>#N/A</c:v>
                </c:pt>
                <c:pt idx="3">
                  <c:v>6.95</c:v>
                </c:pt>
                <c:pt idx="4">
                  <c:v>#N/A</c:v>
                </c:pt>
                <c:pt idx="5">
                  <c:v>5.56</c:v>
                </c:pt>
                <c:pt idx="6">
                  <c:v>#N/A</c:v>
                </c:pt>
                <c:pt idx="7">
                  <c:v>3.76</c:v>
                </c:pt>
                <c:pt idx="8">
                  <c:v>#N/A</c:v>
                </c:pt>
                <c:pt idx="9">
                  <c:v>1.99</c:v>
                </c:pt>
              </c:numCache>
            </c:numRef>
          </c:val>
          <c:extLst>
            <c:ext xmlns:c16="http://schemas.microsoft.com/office/drawing/2014/chart" uri="{C3380CC4-5D6E-409C-BE32-E72D297353CC}">
              <c16:uniqueId val="{00000005-57CA-43D0-9BAF-099ED2DDE28E}"/>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4.55</c:v>
                </c:pt>
                <c:pt idx="2">
                  <c:v>#N/A</c:v>
                </c:pt>
                <c:pt idx="3">
                  <c:v>4.4800000000000004</c:v>
                </c:pt>
                <c:pt idx="4">
                  <c:v>#N/A</c:v>
                </c:pt>
                <c:pt idx="5">
                  <c:v>3.37</c:v>
                </c:pt>
                <c:pt idx="6">
                  <c:v>#N/A</c:v>
                </c:pt>
                <c:pt idx="7">
                  <c:v>2.25</c:v>
                </c:pt>
                <c:pt idx="8">
                  <c:v>#N/A</c:v>
                </c:pt>
                <c:pt idx="9">
                  <c:v>2.48</c:v>
                </c:pt>
              </c:numCache>
            </c:numRef>
          </c:val>
          <c:extLst>
            <c:ext xmlns:c16="http://schemas.microsoft.com/office/drawing/2014/chart" uri="{C3380CC4-5D6E-409C-BE32-E72D297353CC}">
              <c16:uniqueId val="{00000006-57CA-43D0-9BAF-099ED2DDE28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2.98</c:v>
                </c:pt>
                <c:pt idx="2">
                  <c:v>#N/A</c:v>
                </c:pt>
                <c:pt idx="3">
                  <c:v>3.27</c:v>
                </c:pt>
                <c:pt idx="4">
                  <c:v>#N/A</c:v>
                </c:pt>
                <c:pt idx="5">
                  <c:v>3.47</c:v>
                </c:pt>
                <c:pt idx="6">
                  <c:v>#N/A</c:v>
                </c:pt>
                <c:pt idx="7">
                  <c:v>3.65</c:v>
                </c:pt>
                <c:pt idx="8">
                  <c:v>#N/A</c:v>
                </c:pt>
                <c:pt idx="9">
                  <c:v>3.79</c:v>
                </c:pt>
              </c:numCache>
            </c:numRef>
          </c:val>
          <c:extLst>
            <c:ext xmlns:c16="http://schemas.microsoft.com/office/drawing/2014/chart" uri="{C3380CC4-5D6E-409C-BE32-E72D297353CC}">
              <c16:uniqueId val="{00000007-57CA-43D0-9BAF-099ED2DDE28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9.3000000000000007</c:v>
                </c:pt>
                <c:pt idx="2">
                  <c:v>#N/A</c:v>
                </c:pt>
                <c:pt idx="3">
                  <c:v>14.52</c:v>
                </c:pt>
                <c:pt idx="4">
                  <c:v>#N/A</c:v>
                </c:pt>
                <c:pt idx="5">
                  <c:v>17.45</c:v>
                </c:pt>
                <c:pt idx="6">
                  <c:v>#N/A</c:v>
                </c:pt>
                <c:pt idx="7">
                  <c:v>18.149999999999999</c:v>
                </c:pt>
                <c:pt idx="8">
                  <c:v>#N/A</c:v>
                </c:pt>
                <c:pt idx="9">
                  <c:v>14.39</c:v>
                </c:pt>
              </c:numCache>
            </c:numRef>
          </c:val>
          <c:extLst>
            <c:ext xmlns:c16="http://schemas.microsoft.com/office/drawing/2014/chart" uri="{C3380CC4-5D6E-409C-BE32-E72D297353CC}">
              <c16:uniqueId val="{00000008-57CA-43D0-9BAF-099ED2DDE28E}"/>
            </c:ext>
          </c:extLst>
        </c:ser>
        <c:ser>
          <c:idx val="9"/>
          <c:order val="9"/>
          <c:tx>
            <c:strRef>
              <c:f>データシート!$A$36</c:f>
              <c:strCache>
                <c:ptCount val="1"/>
                <c:pt idx="0">
                  <c:v>母子父子寡婦福祉資金貸付事業特別会計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9-57CA-43D0-9BAF-099ED2DDE2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10329</c:v>
                </c:pt>
                <c:pt idx="5">
                  <c:v>10183</c:v>
                </c:pt>
                <c:pt idx="8">
                  <c:v>9985</c:v>
                </c:pt>
                <c:pt idx="11">
                  <c:v>9681</c:v>
                </c:pt>
                <c:pt idx="14">
                  <c:v>9283</c:v>
                </c:pt>
              </c:numCache>
            </c:numRef>
          </c:val>
          <c:extLst>
            <c:ext xmlns:c16="http://schemas.microsoft.com/office/drawing/2014/chart" uri="{C3380CC4-5D6E-409C-BE32-E72D297353CC}">
              <c16:uniqueId val="{00000000-FC91-4409-AF0A-469D89B9AC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91-4409-AF0A-469D89B9AC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639</c:v>
                </c:pt>
                <c:pt idx="3">
                  <c:v>722</c:v>
                </c:pt>
                <c:pt idx="6">
                  <c:v>667</c:v>
                </c:pt>
                <c:pt idx="9">
                  <c:v>633</c:v>
                </c:pt>
                <c:pt idx="12">
                  <c:v>649</c:v>
                </c:pt>
              </c:numCache>
            </c:numRef>
          </c:val>
          <c:extLst>
            <c:ext xmlns:c16="http://schemas.microsoft.com/office/drawing/2014/chart" uri="{C3380CC4-5D6E-409C-BE32-E72D297353CC}">
              <c16:uniqueId val="{00000002-FC91-4409-AF0A-469D89B9AC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91-4409-AF0A-469D89B9AC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3326</c:v>
                </c:pt>
                <c:pt idx="3">
                  <c:v>3257</c:v>
                </c:pt>
                <c:pt idx="6">
                  <c:v>3226</c:v>
                </c:pt>
                <c:pt idx="9">
                  <c:v>3144</c:v>
                </c:pt>
                <c:pt idx="12">
                  <c:v>2947</c:v>
                </c:pt>
              </c:numCache>
            </c:numRef>
          </c:val>
          <c:extLst>
            <c:ext xmlns:c16="http://schemas.microsoft.com/office/drawing/2014/chart" uri="{C3380CC4-5D6E-409C-BE32-E72D297353CC}">
              <c16:uniqueId val="{00000004-FC91-4409-AF0A-469D89B9AC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91-4409-AF0A-469D89B9AC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91-4409-AF0A-469D89B9AC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8882</c:v>
                </c:pt>
                <c:pt idx="3">
                  <c:v>9025</c:v>
                </c:pt>
                <c:pt idx="6">
                  <c:v>9674</c:v>
                </c:pt>
                <c:pt idx="9">
                  <c:v>10001</c:v>
                </c:pt>
                <c:pt idx="12">
                  <c:v>9868</c:v>
                </c:pt>
              </c:numCache>
            </c:numRef>
          </c:val>
          <c:extLst>
            <c:ext xmlns:c16="http://schemas.microsoft.com/office/drawing/2014/chart" uri="{C3380CC4-5D6E-409C-BE32-E72D297353CC}">
              <c16:uniqueId val="{00000007-FC91-4409-AF0A-469D89B9ACD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2518</c:v>
                </c:pt>
                <c:pt idx="2">
                  <c:v>#N/A</c:v>
                </c:pt>
                <c:pt idx="3">
                  <c:v>#N/A</c:v>
                </c:pt>
                <c:pt idx="4">
                  <c:v>2821</c:v>
                </c:pt>
                <c:pt idx="5">
                  <c:v>#N/A</c:v>
                </c:pt>
                <c:pt idx="6">
                  <c:v>#N/A</c:v>
                </c:pt>
                <c:pt idx="7">
                  <c:v>3582</c:v>
                </c:pt>
                <c:pt idx="8">
                  <c:v>#N/A</c:v>
                </c:pt>
                <c:pt idx="9">
                  <c:v>#N/A</c:v>
                </c:pt>
                <c:pt idx="10">
                  <c:v>4097</c:v>
                </c:pt>
                <c:pt idx="11">
                  <c:v>#N/A</c:v>
                </c:pt>
                <c:pt idx="12">
                  <c:v>#N/A</c:v>
                </c:pt>
                <c:pt idx="13">
                  <c:v>4181</c:v>
                </c:pt>
                <c:pt idx="14">
                  <c:v>#N/A</c:v>
                </c:pt>
              </c:numCache>
            </c:numRef>
          </c:val>
          <c:smooth val="0"/>
          <c:extLst>
            <c:ext xmlns:c16="http://schemas.microsoft.com/office/drawing/2014/chart" uri="{C3380CC4-5D6E-409C-BE32-E72D297353CC}">
              <c16:uniqueId val="{00000008-FC91-4409-AF0A-469D89B9ACD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71968</c:v>
                </c:pt>
                <c:pt idx="5">
                  <c:v>73152</c:v>
                </c:pt>
                <c:pt idx="8">
                  <c:v>69218</c:v>
                </c:pt>
                <c:pt idx="11">
                  <c:v>67351</c:v>
                </c:pt>
                <c:pt idx="14">
                  <c:v>66589</c:v>
                </c:pt>
              </c:numCache>
            </c:numRef>
          </c:val>
          <c:extLst>
            <c:ext xmlns:c16="http://schemas.microsoft.com/office/drawing/2014/chart" uri="{C3380CC4-5D6E-409C-BE32-E72D297353CC}">
              <c16:uniqueId val="{00000000-AB91-4C45-8FF9-14F25CBB85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34662</c:v>
                </c:pt>
                <c:pt idx="5">
                  <c:v>34404</c:v>
                </c:pt>
                <c:pt idx="8">
                  <c:v>34337</c:v>
                </c:pt>
                <c:pt idx="11">
                  <c:v>33950</c:v>
                </c:pt>
                <c:pt idx="14">
                  <c:v>33580</c:v>
                </c:pt>
              </c:numCache>
            </c:numRef>
          </c:val>
          <c:extLst>
            <c:ext xmlns:c16="http://schemas.microsoft.com/office/drawing/2014/chart" uri="{C3380CC4-5D6E-409C-BE32-E72D297353CC}">
              <c16:uniqueId val="{00000001-AB91-4C45-8FF9-14F25CBB85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13513</c:v>
                </c:pt>
                <c:pt idx="5">
                  <c:v>17239</c:v>
                </c:pt>
                <c:pt idx="8">
                  <c:v>19820</c:v>
                </c:pt>
                <c:pt idx="11">
                  <c:v>21120</c:v>
                </c:pt>
                <c:pt idx="14">
                  <c:v>20500</c:v>
                </c:pt>
              </c:numCache>
            </c:numRef>
          </c:val>
          <c:extLst>
            <c:ext xmlns:c16="http://schemas.microsoft.com/office/drawing/2014/chart" uri="{C3380CC4-5D6E-409C-BE32-E72D297353CC}">
              <c16:uniqueId val="{00000002-AB91-4C45-8FF9-14F25CBB85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91-4C45-8FF9-14F25CBB85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91-4C45-8FF9-14F25CBB85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c:v>
                </c:pt>
                <c:pt idx="3">
                  <c:v>31</c:v>
                </c:pt>
                <c:pt idx="6">
                  <c:v>8</c:v>
                </c:pt>
                <c:pt idx="9">
                  <c:v>8</c:v>
                </c:pt>
                <c:pt idx="12">
                  <c:v>0</c:v>
                </c:pt>
              </c:numCache>
            </c:numRef>
          </c:val>
          <c:extLst>
            <c:ext xmlns:c16="http://schemas.microsoft.com/office/drawing/2014/chart" uri="{C3380CC4-5D6E-409C-BE32-E72D297353CC}">
              <c16:uniqueId val="{00000005-AB91-4C45-8FF9-14F25CBB85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12600</c:v>
                </c:pt>
                <c:pt idx="3">
                  <c:v>12659</c:v>
                </c:pt>
                <c:pt idx="6">
                  <c:v>12704</c:v>
                </c:pt>
                <c:pt idx="9">
                  <c:v>13569</c:v>
                </c:pt>
                <c:pt idx="12">
                  <c:v>13620</c:v>
                </c:pt>
              </c:numCache>
            </c:numRef>
          </c:val>
          <c:extLst>
            <c:ext xmlns:c16="http://schemas.microsoft.com/office/drawing/2014/chart" uri="{C3380CC4-5D6E-409C-BE32-E72D297353CC}">
              <c16:uniqueId val="{00000006-AB91-4C45-8FF9-14F25CBB85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B91-4C45-8FF9-14F25CBB85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29254</c:v>
                </c:pt>
                <c:pt idx="3">
                  <c:v>26050</c:v>
                </c:pt>
                <c:pt idx="6">
                  <c:v>24351</c:v>
                </c:pt>
                <c:pt idx="9">
                  <c:v>24226</c:v>
                </c:pt>
                <c:pt idx="12">
                  <c:v>23721</c:v>
                </c:pt>
              </c:numCache>
            </c:numRef>
          </c:val>
          <c:extLst>
            <c:ext xmlns:c16="http://schemas.microsoft.com/office/drawing/2014/chart" uri="{C3380CC4-5D6E-409C-BE32-E72D297353CC}">
              <c16:uniqueId val="{00000008-AB91-4C45-8FF9-14F25CBB85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5953</c:v>
                </c:pt>
                <c:pt idx="3">
                  <c:v>6309</c:v>
                </c:pt>
                <c:pt idx="6">
                  <c:v>5592</c:v>
                </c:pt>
                <c:pt idx="9">
                  <c:v>4750</c:v>
                </c:pt>
                <c:pt idx="12">
                  <c:v>3950</c:v>
                </c:pt>
              </c:numCache>
            </c:numRef>
          </c:val>
          <c:extLst>
            <c:ext xmlns:c16="http://schemas.microsoft.com/office/drawing/2014/chart" uri="{C3380CC4-5D6E-409C-BE32-E72D297353CC}">
              <c16:uniqueId val="{00000009-AB91-4C45-8FF9-14F25CBB85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100599</c:v>
                </c:pt>
                <c:pt idx="3">
                  <c:v>102323</c:v>
                </c:pt>
                <c:pt idx="6">
                  <c:v>99433</c:v>
                </c:pt>
                <c:pt idx="9">
                  <c:v>98538</c:v>
                </c:pt>
                <c:pt idx="12">
                  <c:v>99030</c:v>
                </c:pt>
              </c:numCache>
            </c:numRef>
          </c:val>
          <c:extLst>
            <c:ext xmlns:c16="http://schemas.microsoft.com/office/drawing/2014/chart" uri="{C3380CC4-5D6E-409C-BE32-E72D297353CC}">
              <c16:uniqueId val="{0000000A-AB91-4C45-8FF9-14F25CBB85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28272</c:v>
                </c:pt>
                <c:pt idx="2">
                  <c:v>#N/A</c:v>
                </c:pt>
                <c:pt idx="3">
                  <c:v>#N/A</c:v>
                </c:pt>
                <c:pt idx="4">
                  <c:v>22578</c:v>
                </c:pt>
                <c:pt idx="5">
                  <c:v>#N/A</c:v>
                </c:pt>
                <c:pt idx="6">
                  <c:v>#N/A</c:v>
                </c:pt>
                <c:pt idx="7">
                  <c:v>18711</c:v>
                </c:pt>
                <c:pt idx="8">
                  <c:v>#N/A</c:v>
                </c:pt>
                <c:pt idx="9">
                  <c:v>#N/A</c:v>
                </c:pt>
                <c:pt idx="10">
                  <c:v>18671</c:v>
                </c:pt>
                <c:pt idx="11">
                  <c:v>#N/A</c:v>
                </c:pt>
                <c:pt idx="12">
                  <c:v>#N/A</c:v>
                </c:pt>
                <c:pt idx="13">
                  <c:v>19652</c:v>
                </c:pt>
                <c:pt idx="14">
                  <c:v>#N/A</c:v>
                </c:pt>
              </c:numCache>
            </c:numRef>
          </c:val>
          <c:smooth val="0"/>
          <c:extLst>
            <c:ext xmlns:c16="http://schemas.microsoft.com/office/drawing/2014/chart" uri="{C3380CC4-5D6E-409C-BE32-E72D297353CC}">
              <c16:uniqueId val="{0000000B-AB91-4C45-8FF9-14F25CBB85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9149</c:v>
                </c:pt>
                <c:pt idx="1">
                  <c:v>8169</c:v>
                </c:pt>
                <c:pt idx="2">
                  <c:v>6201</c:v>
                </c:pt>
              </c:numCache>
            </c:numRef>
          </c:val>
          <c:extLst>
            <c:ext xmlns:c16="http://schemas.microsoft.com/office/drawing/2014/chart" uri="{C3380CC4-5D6E-409C-BE32-E72D297353CC}">
              <c16:uniqueId val="{00000000-F7BF-4E05-B282-C0C2CA7E87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332</c:v>
                </c:pt>
                <c:pt idx="1">
                  <c:v>603</c:v>
                </c:pt>
                <c:pt idx="2">
                  <c:v>824</c:v>
                </c:pt>
              </c:numCache>
            </c:numRef>
          </c:val>
          <c:extLst>
            <c:ext xmlns:c16="http://schemas.microsoft.com/office/drawing/2014/chart" uri="{C3380CC4-5D6E-409C-BE32-E72D297353CC}">
              <c16:uniqueId val="{00000001-F7BF-4E05-B282-C0C2CA7E87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5694</c:v>
                </c:pt>
                <c:pt idx="1">
                  <c:v>6946</c:v>
                </c:pt>
                <c:pt idx="2">
                  <c:v>7050</c:v>
                </c:pt>
              </c:numCache>
            </c:numRef>
          </c:val>
          <c:extLst>
            <c:ext xmlns:c16="http://schemas.microsoft.com/office/drawing/2014/chart" uri="{C3380CC4-5D6E-409C-BE32-E72D297353CC}">
              <c16:uniqueId val="{00000002-F7BF-4E05-B282-C0C2CA7E87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臨時財政対策債、公害防止事業債償還費の基準財政需要額算入額の減少により、災害復旧費等に係る基準財政需要額が減少した一方で、令和４年度に借り入れた学校教育施設等整備事業等の償還開始により、元利償還金が増加したことで実質公債費比率の分子は前年度から増加した。加えて、分母となる標準財政規模も増加したことから、単年度実質公債費比率は</a:t>
          </a:r>
          <a:r>
            <a:rPr kumimoji="1" lang="en-US" altLang="ja-JP" sz="1300">
              <a:latin typeface="ＭＳ ゴシック" pitchFamily="49" charset="-128"/>
              <a:ea typeface="ＭＳ ゴシック" pitchFamily="49" charset="-128"/>
            </a:rPr>
            <a:t>5.85</a:t>
          </a:r>
          <a:r>
            <a:rPr kumimoji="1" lang="ja-JP" altLang="en-US" sz="1300">
              <a:latin typeface="ＭＳ ゴシック" pitchFamily="49" charset="-128"/>
              <a:ea typeface="ＭＳ ゴシック" pitchFamily="49" charset="-128"/>
            </a:rPr>
            <a:t>％となり、前年度より</a:t>
          </a:r>
          <a:r>
            <a:rPr kumimoji="1" lang="en-US" altLang="ja-JP" sz="1300">
              <a:latin typeface="ＭＳ ゴシック" pitchFamily="49" charset="-128"/>
              <a:ea typeface="ＭＳ ゴシック" pitchFamily="49" charset="-128"/>
            </a:rPr>
            <a:t>0.1</a:t>
          </a:r>
          <a:r>
            <a:rPr kumimoji="1" lang="ja-JP" altLang="en-US" sz="1300">
              <a:latin typeface="ＭＳ ゴシック" pitchFamily="49" charset="-128"/>
              <a:ea typeface="ＭＳ ゴシック" pitchFamily="49" charset="-128"/>
            </a:rPr>
            <a:t>ポイント減少した。</a:t>
          </a:r>
        </a:p>
        <a:p>
          <a:r>
            <a:rPr kumimoji="1" lang="ja-JP" altLang="en-US" sz="1300">
              <a:latin typeface="ＭＳ ゴシック" pitchFamily="49" charset="-128"/>
              <a:ea typeface="ＭＳ ゴシック" pitchFamily="49" charset="-128"/>
            </a:rPr>
            <a:t>　また、３か年平均実質公債費比率については、令和６年度の単年度実質公債費比率が令和３年度の値を上回ったことから</a:t>
          </a:r>
          <a:r>
            <a:rPr kumimoji="1" lang="en-US" altLang="ja-JP" sz="1300">
              <a:latin typeface="ＭＳ ゴシック" pitchFamily="49" charset="-128"/>
              <a:ea typeface="ＭＳ ゴシック" pitchFamily="49" charset="-128"/>
            </a:rPr>
            <a:t>5.7</a:t>
          </a:r>
          <a:r>
            <a:rPr kumimoji="1" lang="ja-JP" altLang="en-US" sz="1300">
              <a:latin typeface="ＭＳ ゴシック" pitchFamily="49" charset="-128"/>
              <a:ea typeface="ＭＳ ゴシック" pitchFamily="49" charset="-128"/>
            </a:rPr>
            <a:t>％と前年度より</a:t>
          </a:r>
          <a:r>
            <a:rPr kumimoji="1" lang="en-US" altLang="ja-JP" sz="1300">
              <a:latin typeface="ＭＳ ゴシック" pitchFamily="49" charset="-128"/>
              <a:ea typeface="ＭＳ ゴシック" pitchFamily="49" charset="-128"/>
            </a:rPr>
            <a:t>0.6</a:t>
          </a:r>
          <a:r>
            <a:rPr kumimoji="1" lang="ja-JP" altLang="en-US" sz="1300">
              <a:latin typeface="ＭＳ ゴシック" pitchFamily="49" charset="-128"/>
              <a:ea typeface="ＭＳ ゴシック" pitchFamily="49" charset="-128"/>
            </a:rPr>
            <a:t>ポイント上昇した。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　令和</a:t>
          </a:r>
          <a:r>
            <a:rPr kumimoji="1" lang="en-US" altLang="ja-JP" sz="1150">
              <a:latin typeface="ＭＳ ゴシック" pitchFamily="49" charset="-128"/>
              <a:ea typeface="ＭＳ ゴシック" pitchFamily="49" charset="-128"/>
            </a:rPr>
            <a:t>6</a:t>
          </a:r>
          <a:r>
            <a:rPr kumimoji="1" lang="ja-JP" altLang="en-US" sz="1150">
              <a:latin typeface="ＭＳ ゴシック" pitchFamily="49" charset="-128"/>
              <a:ea typeface="ＭＳ ゴシック" pitchFamily="49" charset="-128"/>
            </a:rPr>
            <a:t>年度の将来負担比率は</a:t>
          </a:r>
          <a:r>
            <a:rPr kumimoji="1" lang="en-US" altLang="ja-JP" sz="1150">
              <a:latin typeface="ＭＳ ゴシック" pitchFamily="49" charset="-128"/>
              <a:ea typeface="ＭＳ ゴシック" pitchFamily="49" charset="-128"/>
            </a:rPr>
            <a:t>27.5</a:t>
          </a:r>
          <a:r>
            <a:rPr kumimoji="1" lang="ja-JP" altLang="en-US" sz="1150">
              <a:latin typeface="ＭＳ ゴシック" pitchFamily="49" charset="-128"/>
              <a:ea typeface="ＭＳ ゴシック" pitchFamily="49" charset="-128"/>
            </a:rPr>
            <a:t>％で、前年度の</a:t>
          </a:r>
          <a:r>
            <a:rPr kumimoji="1" lang="en-US" altLang="ja-JP" sz="1150">
              <a:latin typeface="ＭＳ ゴシック" pitchFamily="49" charset="-128"/>
              <a:ea typeface="ＭＳ ゴシック" pitchFamily="49" charset="-128"/>
            </a:rPr>
            <a:t>27.1</a:t>
          </a:r>
          <a:r>
            <a:rPr kumimoji="1" lang="ja-JP" altLang="en-US" sz="1150">
              <a:latin typeface="ＭＳ ゴシック" pitchFamily="49" charset="-128"/>
              <a:ea typeface="ＭＳ ゴシック" pitchFamily="49" charset="-128"/>
            </a:rPr>
            <a:t>％から</a:t>
          </a:r>
          <a:r>
            <a:rPr kumimoji="1" lang="en-US" altLang="ja-JP" sz="1150">
              <a:latin typeface="ＭＳ ゴシック" pitchFamily="49" charset="-128"/>
              <a:ea typeface="ＭＳ ゴシック" pitchFamily="49" charset="-128"/>
            </a:rPr>
            <a:t>0.4</a:t>
          </a:r>
          <a:r>
            <a:rPr kumimoji="1" lang="ja-JP" altLang="en-US" sz="1150">
              <a:latin typeface="ＭＳ ゴシック" pitchFamily="49" charset="-128"/>
              <a:ea typeface="ＭＳ ゴシック" pitchFamily="49" charset="-128"/>
            </a:rPr>
            <a:t>ポイント上昇した。</a:t>
          </a:r>
        </a:p>
        <a:p>
          <a:r>
            <a:rPr kumimoji="1" lang="ja-JP" altLang="en-US" sz="1150">
              <a:latin typeface="ＭＳ ゴシック" pitchFamily="49" charset="-128"/>
              <a:ea typeface="ＭＳ ゴシック" pitchFamily="49" charset="-128"/>
            </a:rPr>
            <a:t>　将来負担額は、臨時財政対策債の減があったものの、一般単独事業債の借入の増などによる地方債の現在高が</a:t>
          </a:r>
          <a:r>
            <a:rPr kumimoji="1" lang="en-US" altLang="ja-JP" sz="1150">
              <a:latin typeface="ＭＳ ゴシック" pitchFamily="49" charset="-128"/>
              <a:ea typeface="ＭＳ ゴシック" pitchFamily="49" charset="-128"/>
            </a:rPr>
            <a:t>4</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9,246</a:t>
          </a:r>
          <a:r>
            <a:rPr kumimoji="1" lang="ja-JP" altLang="en-US" sz="1150">
              <a:latin typeface="ＭＳ ゴシック" pitchFamily="49" charset="-128"/>
              <a:ea typeface="ＭＳ ゴシック" pitchFamily="49" charset="-128"/>
            </a:rPr>
            <a:t>万円増加したことに加え、退職手当負担見込額が</a:t>
          </a:r>
          <a:r>
            <a:rPr kumimoji="1" lang="en-US" altLang="ja-JP" sz="1150">
              <a:latin typeface="ＭＳ ゴシック" pitchFamily="49" charset="-128"/>
              <a:ea typeface="ＭＳ ゴシック" pitchFamily="49" charset="-128"/>
            </a:rPr>
            <a:t>5,082</a:t>
          </a:r>
          <a:r>
            <a:rPr kumimoji="1" lang="ja-JP" altLang="en-US" sz="1150">
              <a:latin typeface="ＭＳ ゴシック" pitchFamily="49" charset="-128"/>
              <a:ea typeface="ＭＳ ゴシック" pitchFamily="49" charset="-128"/>
            </a:rPr>
            <a:t>万円増加した。一方で、芸術文化交流施設整備・維持管理事業、保健所・保健センター及び地域療育センター（仮称）等整備・運営事業等の債務負担行為に基づく支出予定額が</a:t>
          </a:r>
          <a:r>
            <a:rPr kumimoji="1" lang="en-US" altLang="ja-JP" sz="1150">
              <a:latin typeface="ＭＳ ゴシック" pitchFamily="49" charset="-128"/>
              <a:ea typeface="ＭＳ ゴシック" pitchFamily="49" charset="-128"/>
            </a:rPr>
            <a:t>8</a:t>
          </a:r>
          <a:r>
            <a:rPr kumimoji="1" lang="ja-JP" altLang="en-US" sz="1150">
              <a:latin typeface="ＭＳ ゴシック" pitchFamily="49" charset="-128"/>
              <a:ea typeface="ＭＳ ゴシック" pitchFamily="49" charset="-128"/>
            </a:rPr>
            <a:t>億円減少したため、全体として</a:t>
          </a:r>
          <a:r>
            <a:rPr kumimoji="1" lang="en-US" altLang="ja-JP" sz="1150">
              <a:latin typeface="ＭＳ ゴシック" pitchFamily="49" charset="-128"/>
              <a:ea typeface="ＭＳ ゴシック" pitchFamily="49" charset="-128"/>
            </a:rPr>
            <a:t>7</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7,078</a:t>
          </a:r>
          <a:r>
            <a:rPr kumimoji="1" lang="ja-JP" altLang="en-US" sz="1150">
              <a:latin typeface="ＭＳ ゴシック" pitchFamily="49" charset="-128"/>
              <a:ea typeface="ＭＳ ゴシック" pitchFamily="49" charset="-128"/>
            </a:rPr>
            <a:t>万円減少した。</a:t>
          </a:r>
        </a:p>
        <a:p>
          <a:r>
            <a:rPr kumimoji="1" lang="ja-JP" altLang="en-US" sz="1150">
              <a:latin typeface="ＭＳ ゴシック" pitchFamily="49" charset="-128"/>
              <a:ea typeface="ＭＳ ゴシック" pitchFamily="49" charset="-128"/>
            </a:rPr>
            <a:t>　充当可能財源等は、基準財政需要額算入見込額が</a:t>
          </a:r>
          <a:r>
            <a:rPr kumimoji="1" lang="en-US" altLang="ja-JP" sz="1150">
              <a:latin typeface="ＭＳ ゴシック" pitchFamily="49" charset="-128"/>
              <a:ea typeface="ＭＳ ゴシック" pitchFamily="49" charset="-128"/>
            </a:rPr>
            <a:t>7</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6,174</a:t>
          </a:r>
          <a:r>
            <a:rPr kumimoji="1" lang="ja-JP" altLang="en-US" sz="1150">
              <a:latin typeface="ＭＳ ゴシック" pitchFamily="49" charset="-128"/>
              <a:ea typeface="ＭＳ ゴシック" pitchFamily="49" charset="-128"/>
            </a:rPr>
            <a:t>万円減少したことに加え、ごみ処理施設整備等事業などの普通建設事業費や人事院勧告に伴う給与改定による人件費の増加等に伴う財政調整基金の取り崩し額の増加等により充当可能基金が</a:t>
          </a:r>
          <a:r>
            <a:rPr kumimoji="1" lang="en-US" altLang="ja-JP" sz="1150">
              <a:latin typeface="ＭＳ ゴシック" pitchFamily="49" charset="-128"/>
              <a:ea typeface="ＭＳ ゴシック" pitchFamily="49" charset="-128"/>
            </a:rPr>
            <a:t>6</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1,955</a:t>
          </a:r>
          <a:r>
            <a:rPr kumimoji="1" lang="ja-JP" altLang="en-US" sz="1150">
              <a:latin typeface="ＭＳ ゴシック" pitchFamily="49" charset="-128"/>
              <a:ea typeface="ＭＳ ゴシック" pitchFamily="49" charset="-128"/>
            </a:rPr>
            <a:t>万円減少したため、全体として</a:t>
          </a:r>
          <a:r>
            <a:rPr kumimoji="1" lang="en-US" altLang="ja-JP" sz="1150">
              <a:latin typeface="ＭＳ ゴシック" pitchFamily="49" charset="-128"/>
              <a:ea typeface="ＭＳ ゴシック" pitchFamily="49" charset="-128"/>
            </a:rPr>
            <a:t>17</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5,189</a:t>
          </a:r>
          <a:r>
            <a:rPr kumimoji="1" lang="ja-JP" altLang="en-US" sz="1150">
              <a:latin typeface="ＭＳ ゴシック" pitchFamily="49" charset="-128"/>
              <a:ea typeface="ＭＳ ゴシック" pitchFamily="49" charset="-128"/>
            </a:rPr>
            <a:t>万円減少した。</a:t>
          </a:r>
        </a:p>
        <a:p>
          <a:r>
            <a:rPr kumimoji="1" lang="ja-JP" altLang="en-US" sz="1150">
              <a:latin typeface="ＭＳ ゴシック" pitchFamily="49" charset="-128"/>
              <a:ea typeface="ＭＳ ゴシック" pitchFamily="49" charset="-128"/>
            </a:rPr>
            <a:t>　標準財政規模が</a:t>
          </a:r>
          <a:r>
            <a:rPr kumimoji="1" lang="en-US" altLang="ja-JP" sz="1150">
              <a:latin typeface="ＭＳ ゴシック" pitchFamily="49" charset="-128"/>
              <a:ea typeface="ＭＳ ゴシック" pitchFamily="49" charset="-128"/>
            </a:rPr>
            <a:t>21</a:t>
          </a:r>
          <a:r>
            <a:rPr kumimoji="1" lang="ja-JP" altLang="en-US" sz="1150">
              <a:latin typeface="ＭＳ ゴシック" pitchFamily="49" charset="-128"/>
              <a:ea typeface="ＭＳ ゴシック" pitchFamily="49" charset="-128"/>
            </a:rPr>
            <a:t>億</a:t>
          </a:r>
          <a:r>
            <a:rPr kumimoji="1" lang="en-US" altLang="ja-JP" sz="1150">
              <a:latin typeface="ＭＳ ゴシック" pitchFamily="49" charset="-128"/>
              <a:ea typeface="ＭＳ ゴシック" pitchFamily="49" charset="-128"/>
            </a:rPr>
            <a:t>3,784</a:t>
          </a:r>
          <a:r>
            <a:rPr kumimoji="1" lang="ja-JP" altLang="en-US" sz="1150">
              <a:latin typeface="ＭＳ ゴシック" pitchFamily="49" charset="-128"/>
              <a:ea typeface="ＭＳ ゴシック" pitchFamily="49" charset="-128"/>
            </a:rPr>
            <a:t>万円増加したこと等により指標分母は増加したものの、将来負担額の減少に対して、充当可能財源等の減少が上回り指標の分子が増加したことにより、将来負担比率は上昇した。</a:t>
          </a:r>
        </a:p>
        <a:p>
          <a:endParaRPr kumimoji="1" lang="ja-JP" altLang="en-US" sz="11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・職員の退職手当の支給に必要となる財源確保を目的とした職員退職手当基金へ</a:t>
          </a:r>
          <a:r>
            <a:rPr kumimoji="1" lang="en-US" altLang="ja-JP" sz="1100">
              <a:solidFill>
                <a:schemeClr val="dk1"/>
              </a:solidFill>
              <a:effectLst/>
              <a:latin typeface="+mn-lt"/>
              <a:ea typeface="+mn-ea"/>
              <a:cs typeface="+mn-cs"/>
            </a:rPr>
            <a:t>589</a:t>
          </a:r>
          <a:r>
            <a:rPr kumimoji="1" lang="ja-JP" altLang="ja-JP" sz="1100">
              <a:solidFill>
                <a:schemeClr val="dk1"/>
              </a:solidFill>
              <a:effectLst/>
              <a:latin typeface="+mn-lt"/>
              <a:ea typeface="+mn-ea"/>
              <a:cs typeface="+mn-cs"/>
            </a:rPr>
            <a:t>百万円積み立てたほか、</a:t>
          </a:r>
          <a:r>
            <a:rPr lang="ja-JP" altLang="ja-JP" sz="1100" b="0" i="0">
              <a:solidFill>
                <a:schemeClr val="dk1"/>
              </a:solidFill>
              <a:effectLst/>
              <a:latin typeface="+mn-lt"/>
              <a:ea typeface="+mn-ea"/>
              <a:cs typeface="+mn-cs"/>
            </a:rPr>
            <a:t>市内外からの寄附金を活用し、個性豊かで活力あるふるさとづくりに資することを目的とした</a:t>
          </a:r>
          <a:r>
            <a:rPr kumimoji="1" lang="ja-JP" altLang="ja-JP" sz="1100" b="0" i="0">
              <a:solidFill>
                <a:schemeClr val="dk1"/>
              </a:solidFill>
              <a:effectLst/>
              <a:latin typeface="+mn-lt"/>
              <a:ea typeface="+mn-ea"/>
              <a:cs typeface="+mn-cs"/>
            </a:rPr>
            <a:t>ふるさと</a:t>
          </a:r>
          <a:r>
            <a:rPr kumimoji="1" lang="ja-JP" altLang="ja-JP" sz="1100">
              <a:solidFill>
                <a:schemeClr val="dk1"/>
              </a:solidFill>
              <a:effectLst/>
              <a:latin typeface="+mn-lt"/>
              <a:ea typeface="+mn-ea"/>
              <a:cs typeface="+mn-cs"/>
            </a:rPr>
            <a:t>基金へ</a:t>
          </a:r>
          <a:r>
            <a:rPr kumimoji="1" lang="en-US" altLang="ja-JP" sz="1100">
              <a:solidFill>
                <a:schemeClr val="dk1"/>
              </a:solidFill>
              <a:effectLst/>
              <a:latin typeface="+mn-lt"/>
              <a:ea typeface="+mn-ea"/>
              <a:cs typeface="+mn-cs"/>
            </a:rPr>
            <a:t>514</a:t>
          </a:r>
          <a:r>
            <a:rPr kumimoji="1" lang="ja-JP" altLang="ja-JP" sz="1100">
              <a:solidFill>
                <a:schemeClr val="dk1"/>
              </a:solidFill>
              <a:effectLst/>
              <a:latin typeface="+mn-lt"/>
              <a:ea typeface="+mn-ea"/>
              <a:cs typeface="+mn-cs"/>
            </a:rPr>
            <a:t>百万円積み立て、普通交付税として交付された臨時財政対策債償還基金費等の</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百万円を減債基金へ積み立てた。</a:t>
          </a:r>
          <a:endParaRPr lang="ja-JP" altLang="ja-JP">
            <a:effectLst/>
          </a:endParaRPr>
        </a:p>
        <a:p>
          <a:r>
            <a:rPr kumimoji="1" lang="ja-JP" altLang="ja-JP" sz="1100">
              <a:solidFill>
                <a:schemeClr val="dk1"/>
              </a:solidFill>
              <a:effectLst/>
              <a:latin typeface="+mn-lt"/>
              <a:ea typeface="+mn-ea"/>
              <a:cs typeface="+mn-cs"/>
            </a:rPr>
            <a:t>・職員の退職手当の支給のため職員退職手当基金を</a:t>
          </a:r>
          <a:r>
            <a:rPr kumimoji="1" lang="en-US" altLang="ja-JP" sz="1100">
              <a:solidFill>
                <a:schemeClr val="dk1"/>
              </a:solidFill>
              <a:effectLst/>
              <a:latin typeface="+mn-lt"/>
              <a:ea typeface="+mn-ea"/>
              <a:cs typeface="+mn-cs"/>
            </a:rPr>
            <a:t>728</a:t>
          </a:r>
          <a:r>
            <a:rPr kumimoji="1" lang="ja-JP" altLang="ja-JP" sz="1100">
              <a:solidFill>
                <a:schemeClr val="dk1"/>
              </a:solidFill>
              <a:effectLst/>
              <a:latin typeface="+mn-lt"/>
              <a:ea typeface="+mn-ea"/>
              <a:cs typeface="+mn-cs"/>
            </a:rPr>
            <a:t>百万円を取り崩したほか、地域産業の促進に係る経費へ充当するため、未来産業支援基金を</a:t>
          </a:r>
          <a:r>
            <a:rPr kumimoji="1" lang="en-US" altLang="ja-JP" sz="1100">
              <a:solidFill>
                <a:schemeClr val="dk1"/>
              </a:solidFill>
              <a:effectLst/>
              <a:latin typeface="+mn-lt"/>
              <a:ea typeface="+mn-ea"/>
              <a:cs typeface="+mn-cs"/>
            </a:rPr>
            <a:t>196</a:t>
          </a:r>
          <a:r>
            <a:rPr kumimoji="1" lang="ja-JP" altLang="ja-JP" sz="1100">
              <a:solidFill>
                <a:schemeClr val="dk1"/>
              </a:solidFill>
              <a:effectLst/>
              <a:latin typeface="+mn-lt"/>
              <a:ea typeface="+mn-ea"/>
              <a:cs typeface="+mn-cs"/>
            </a:rPr>
            <a:t>百万円取り崩し、寄付者が指定した事業に充当するため、ふるさと基金を</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百万円取り崩した。</a:t>
          </a:r>
          <a:endParaRPr lang="ja-JP" altLang="ja-JP">
            <a:effectLst/>
          </a:endParaRPr>
        </a:p>
        <a:p>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1,643</a:t>
          </a:r>
          <a:r>
            <a:rPr kumimoji="1" lang="ja-JP" altLang="ja-JP" sz="1100">
              <a:solidFill>
                <a:schemeClr val="dk1"/>
              </a:solidFill>
              <a:effectLst/>
              <a:latin typeface="+mn-lt"/>
              <a:ea typeface="+mn-ea"/>
              <a:cs typeface="+mn-cs"/>
            </a:rPr>
            <a:t>百万円減となった。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・基金の使途に基づき活用していく。不測の事態に備えるため、基金の大部分を占める財政調整基金の増加に努める。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a:effectLst/>
          </a:endParaRPr>
        </a:p>
        <a:p>
          <a:r>
            <a:rPr kumimoji="1" lang="ja-JP" altLang="ja-JP" sz="1100">
              <a:solidFill>
                <a:schemeClr val="dk1"/>
              </a:solidFill>
              <a:effectLst/>
              <a:latin typeface="+mn-lt"/>
              <a:ea typeface="+mn-ea"/>
              <a:cs typeface="+mn-cs"/>
            </a:rPr>
            <a:t>・豊橋市公共施設等整備基金：公共施設等の円滑かつ効率的な更新、保全等の整備に要する経費の財源に充てる。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・豊橋市未来産業支援基金：新たに求められる地域経済の実現を図る事業を実施することにより、市民生活及び事業活動を支援する。</a:t>
          </a:r>
          <a:endParaRPr lang="ja-JP" altLang="ja-JP">
            <a:effectLst/>
          </a:endParaRPr>
        </a:p>
        <a:p>
          <a:r>
            <a:rPr kumimoji="1" lang="ja-JP" altLang="ja-JP" sz="1100">
              <a:solidFill>
                <a:schemeClr val="dk1"/>
              </a:solidFill>
              <a:effectLst/>
              <a:latin typeface="+mn-lt"/>
              <a:ea typeface="+mn-ea"/>
              <a:cs typeface="+mn-cs"/>
            </a:rPr>
            <a:t>・豊橋市職員退職手当基金：退職手当の支給に必要となる財源を安定的</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確保</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・星野眞吾・高畑郁子美術振興基金：絵画の創作活動の奨励、顕彰等美術の振興を図る。</a:t>
          </a:r>
          <a:endParaRPr lang="ja-JP" altLang="ja-JP">
            <a:effectLst/>
          </a:endParaRPr>
        </a:p>
        <a:p>
          <a:r>
            <a:rPr kumimoji="1" lang="ja-JP" altLang="ja-JP" sz="1100">
              <a:solidFill>
                <a:schemeClr val="dk1"/>
              </a:solidFill>
              <a:effectLst/>
              <a:latin typeface="+mn-lt"/>
              <a:ea typeface="+mn-ea"/>
              <a:cs typeface="+mn-cs"/>
            </a:rPr>
            <a:t>・ふるさと基金：</a:t>
          </a:r>
          <a:r>
            <a:rPr lang="ja-JP" altLang="ja-JP" sz="1100" b="0" i="0">
              <a:solidFill>
                <a:schemeClr val="dk1"/>
              </a:solidFill>
              <a:effectLst/>
              <a:latin typeface="+mn-lt"/>
              <a:ea typeface="+mn-ea"/>
              <a:cs typeface="+mn-cs"/>
            </a:rPr>
            <a:t>寄附者から収受した寄附金を寄付者が指定した事業に充当する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（増減理由）</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・ふるさと基金：寄付者指定の事業充当のため</a:t>
          </a:r>
          <a:r>
            <a:rPr kumimoji="1" lang="en-US" altLang="ja-JP" sz="1100">
              <a:solidFill>
                <a:schemeClr val="dk1"/>
              </a:solidFill>
              <a:effectLst/>
              <a:latin typeface="+mn-lt"/>
              <a:ea typeface="+mn-ea"/>
              <a:cs typeface="+mn-cs"/>
            </a:rPr>
            <a:t>119</a:t>
          </a:r>
          <a:r>
            <a:rPr kumimoji="1" lang="ja-JP" altLang="ja-JP" sz="1100">
              <a:solidFill>
                <a:schemeClr val="dk1"/>
              </a:solidFill>
              <a:effectLst/>
              <a:latin typeface="+mn-lt"/>
              <a:ea typeface="+mn-ea"/>
              <a:cs typeface="+mn-cs"/>
            </a:rPr>
            <a:t>百万を取り崩し、寄附金等</a:t>
          </a:r>
          <a:r>
            <a:rPr kumimoji="1" lang="en-US" altLang="ja-JP" sz="1100">
              <a:solidFill>
                <a:schemeClr val="dk1"/>
              </a:solidFill>
              <a:effectLst/>
              <a:latin typeface="+mn-lt"/>
              <a:ea typeface="+mn-ea"/>
              <a:cs typeface="+mn-cs"/>
            </a:rPr>
            <a:t>514</a:t>
          </a:r>
          <a:r>
            <a:rPr kumimoji="1" lang="ja-JP" altLang="ja-JP" sz="1100">
              <a:solidFill>
                <a:schemeClr val="dk1"/>
              </a:solidFill>
              <a:effectLst/>
              <a:latin typeface="+mn-lt"/>
              <a:ea typeface="+mn-ea"/>
              <a:cs typeface="+mn-cs"/>
            </a:rPr>
            <a:t>百万円を積み立てた。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・豊橋市公共施設等整備基金：土地・建物売却収入等</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百万円を積み立てた。</a:t>
          </a:r>
          <a:endParaRPr lang="ja-JP" altLang="ja-JP">
            <a:effectLst/>
          </a:endParaRPr>
        </a:p>
        <a:p>
          <a:r>
            <a:rPr kumimoji="1" lang="ja-JP" altLang="ja-JP" sz="1100">
              <a:solidFill>
                <a:schemeClr val="dk1"/>
              </a:solidFill>
              <a:effectLst/>
              <a:latin typeface="+mn-lt"/>
              <a:ea typeface="+mn-ea"/>
              <a:cs typeface="+mn-cs"/>
            </a:rPr>
            <a:t>・豊橋市未来産業支援基金：地域産業の促進に係る経費への充当のために</a:t>
          </a:r>
          <a:r>
            <a:rPr kumimoji="1" lang="en-US" altLang="ja-JP" sz="1100">
              <a:solidFill>
                <a:schemeClr val="dk1"/>
              </a:solidFill>
              <a:effectLst/>
              <a:latin typeface="+mn-lt"/>
              <a:ea typeface="+mn-ea"/>
              <a:cs typeface="+mn-cs"/>
            </a:rPr>
            <a:t>196</a:t>
          </a:r>
          <a:r>
            <a:rPr kumimoji="1" lang="ja-JP" altLang="ja-JP" sz="1100">
              <a:solidFill>
                <a:schemeClr val="dk1"/>
              </a:solidFill>
              <a:effectLst/>
              <a:latin typeface="+mn-lt"/>
              <a:ea typeface="+mn-ea"/>
              <a:cs typeface="+mn-cs"/>
            </a:rPr>
            <a:t>百万円取り崩した。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・豊橋市職員退職手当基金：退職手当の支給のため、</a:t>
          </a:r>
          <a:r>
            <a:rPr kumimoji="1" lang="en-US" altLang="ja-JP" sz="1100">
              <a:solidFill>
                <a:schemeClr val="dk1"/>
              </a:solidFill>
              <a:effectLst/>
              <a:latin typeface="+mn-lt"/>
              <a:ea typeface="+mn-ea"/>
              <a:cs typeface="+mn-cs"/>
            </a:rPr>
            <a:t>728</a:t>
          </a:r>
          <a:r>
            <a:rPr kumimoji="1" lang="ja-JP" altLang="ja-JP" sz="1100">
              <a:solidFill>
                <a:schemeClr val="dk1"/>
              </a:solidFill>
              <a:effectLst/>
              <a:latin typeface="+mn-lt"/>
              <a:ea typeface="+mn-ea"/>
              <a:cs typeface="+mn-cs"/>
            </a:rPr>
            <a:t>百万円を取り崩し、新たな延長者のために</a:t>
          </a:r>
          <a:r>
            <a:rPr kumimoji="1" lang="en-US" altLang="ja-JP" sz="1100">
              <a:solidFill>
                <a:schemeClr val="dk1"/>
              </a:solidFill>
              <a:effectLst/>
              <a:latin typeface="+mn-lt"/>
              <a:ea typeface="+mn-ea"/>
              <a:cs typeface="+mn-cs"/>
            </a:rPr>
            <a:t>589</a:t>
          </a:r>
          <a:r>
            <a:rPr kumimoji="1" lang="ja-JP" altLang="ja-JP" sz="1100">
              <a:solidFill>
                <a:schemeClr val="dk1"/>
              </a:solidFill>
              <a:effectLst/>
              <a:latin typeface="+mn-lt"/>
              <a:ea typeface="+mn-ea"/>
              <a:cs typeface="+mn-cs"/>
            </a:rPr>
            <a:t>百万積み立てた。</a:t>
          </a:r>
          <a:endParaRPr lang="ja-JP" altLang="ja-JP">
            <a:effectLst/>
          </a:endParaRPr>
        </a:p>
        <a:p>
          <a:r>
            <a:rPr kumimoji="1" lang="ja-JP" altLang="ja-JP" sz="1100">
              <a:solidFill>
                <a:schemeClr val="dk1"/>
              </a:solidFill>
              <a:effectLst/>
              <a:latin typeface="+mn-lt"/>
              <a:ea typeface="+mn-ea"/>
              <a:cs typeface="+mn-cs"/>
            </a:rPr>
            <a:t>・つつじが丘校区地域振興基金：事業実施に係る経費への充当のために</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百万円取り崩した。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・豊橋市未来産業支援基金、野依小学校等環境整備基金は事業実施に伴う取り崩しにより減少する見込み。</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・大型事業の進展に加え、義務的経費の大幅な増加のほか物価高騰対策などの緊急的な財政需要に対応するために</a:t>
          </a:r>
          <a:r>
            <a:rPr kumimoji="1" lang="en-US" altLang="ja-JP" sz="1100">
              <a:solidFill>
                <a:schemeClr val="dk1"/>
              </a:solidFill>
              <a:effectLst/>
              <a:latin typeface="+mn-lt"/>
              <a:ea typeface="+mn-ea"/>
              <a:cs typeface="+mn-cs"/>
            </a:rPr>
            <a:t>3,438</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・剰余処分により</a:t>
          </a:r>
          <a:r>
            <a:rPr kumimoji="1" lang="en-US" altLang="ja-JP" sz="1100">
              <a:solidFill>
                <a:schemeClr val="dk1"/>
              </a:solidFill>
              <a:effectLst/>
              <a:latin typeface="+mn-lt"/>
              <a:ea typeface="+mn-ea"/>
              <a:cs typeface="+mn-cs"/>
            </a:rPr>
            <a:t>1,430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・行財政改革プラン</a:t>
          </a:r>
          <a:r>
            <a:rPr kumimoji="1" lang="en-US" altLang="ja-JP" sz="1100">
              <a:solidFill>
                <a:schemeClr val="dk1"/>
              </a:solidFill>
              <a:effectLst/>
              <a:latin typeface="+mn-lt"/>
              <a:ea typeface="+mn-ea"/>
              <a:cs typeface="+mn-cs"/>
            </a:rPr>
            <a:t>2021-2025</a:t>
          </a:r>
          <a:r>
            <a:rPr kumimoji="1" lang="ja-JP" altLang="ja-JP" sz="1100">
              <a:solidFill>
                <a:schemeClr val="dk1"/>
              </a:solidFill>
              <a:effectLst/>
              <a:latin typeface="+mn-lt"/>
              <a:ea typeface="+mn-ea"/>
              <a:cs typeface="+mn-cs"/>
            </a:rPr>
            <a:t>に掲げる、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年度末基金残高の目標額</a:t>
          </a:r>
          <a:r>
            <a:rPr kumimoji="1" lang="en-US" altLang="ja-JP" sz="1100">
              <a:solidFill>
                <a:schemeClr val="dk1"/>
              </a:solidFill>
              <a:effectLst/>
              <a:latin typeface="+mn-lt"/>
              <a:ea typeface="+mn-ea"/>
              <a:cs typeface="+mn-cs"/>
            </a:rPr>
            <a:t>7,500</a:t>
          </a:r>
          <a:r>
            <a:rPr kumimoji="1" lang="ja-JP" altLang="en-US" sz="1100">
              <a:solidFill>
                <a:schemeClr val="dk1"/>
              </a:solidFill>
              <a:effectLst/>
              <a:latin typeface="+mn-lt"/>
              <a:ea typeface="+mn-ea"/>
              <a:cs typeface="+mn-cs"/>
            </a:rPr>
            <a:t>百万円の確保を引き続き目指していくが、緊急的な財政需要をはじめ財政運営において適切に活用していく。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・臨時財政対策債償還基金費等の</a:t>
          </a:r>
          <a:r>
            <a:rPr kumimoji="1" lang="en-US" altLang="ja-JP" sz="1100">
              <a:solidFill>
                <a:schemeClr val="dk1"/>
              </a:solidFill>
              <a:effectLst/>
              <a:latin typeface="+mn-lt"/>
              <a:ea typeface="+mn-ea"/>
              <a:cs typeface="+mn-cs"/>
            </a:rPr>
            <a:t>339</a:t>
          </a:r>
          <a:r>
            <a:rPr kumimoji="1" lang="ja-JP" altLang="ja-JP" sz="1100">
              <a:solidFill>
                <a:schemeClr val="dk1"/>
              </a:solidFill>
              <a:effectLst/>
              <a:latin typeface="+mn-lt"/>
              <a:ea typeface="+mn-ea"/>
              <a:cs typeface="+mn-cs"/>
            </a:rPr>
            <a:t>百万円を積み立てた一方で、臨時財政対策債等の地方債償還のために</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百万円を取り崩した結果、前年度より</a:t>
          </a:r>
          <a:r>
            <a:rPr kumimoji="1" lang="en-US" altLang="ja-JP" sz="1100">
              <a:solidFill>
                <a:schemeClr val="dk1"/>
              </a:solidFill>
              <a:effectLst/>
              <a:latin typeface="+mn-lt"/>
              <a:ea typeface="+mn-ea"/>
              <a:cs typeface="+mn-cs"/>
            </a:rPr>
            <a:t>221</a:t>
          </a:r>
          <a:r>
            <a:rPr kumimoji="1" lang="ja-JP" altLang="ja-JP" sz="1100">
              <a:solidFill>
                <a:schemeClr val="dk1"/>
              </a:solidFill>
              <a:effectLst/>
              <a:latin typeface="+mn-lt"/>
              <a:ea typeface="+mn-ea"/>
              <a:cs typeface="+mn-cs"/>
            </a:rPr>
            <a:t>百万円増加した。</a:t>
          </a:r>
          <a:endParaRPr lang="ja-JP" altLang="ja-JP">
            <a:effectLst/>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・引き続き、財源対策債等の地方債償還に活用していく。</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366,089
344,561
262.00
153,045,496
150,964,681
1,513,936
77,926,665
98,976,977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年度の単年度指数（</a:t>
          </a:r>
          <a:r>
            <a:rPr kumimoji="1" lang="en-US" altLang="ja-JP" sz="1150">
              <a:latin typeface="ＭＳ Ｐゴシック" panose="020B0600070205080204" pitchFamily="50" charset="-128"/>
              <a:ea typeface="ＭＳ Ｐゴシック" panose="020B0600070205080204" pitchFamily="50" charset="-128"/>
            </a:rPr>
            <a:t>0.974</a:t>
          </a:r>
          <a:r>
            <a:rPr kumimoji="1" lang="ja-JP" altLang="en-US" sz="1150">
              <a:latin typeface="ＭＳ Ｐゴシック" panose="020B0600070205080204" pitchFamily="50" charset="-128"/>
              <a:ea typeface="ＭＳ Ｐゴシック" panose="020B0600070205080204" pitchFamily="50" charset="-128"/>
            </a:rPr>
            <a:t>）は、交付税算定において、地方特例交付金や株式等譲渡所得割交付金など基準財政収入額が増加したものの、こども・子育て政策に対応するこども子育て費や人事院勧告を受けた給与改定に対応する給与改定費などの増加により基準財政需要額も増加したため、前年度（</a:t>
          </a:r>
          <a:r>
            <a:rPr kumimoji="1" lang="en-US" altLang="ja-JP" sz="1150">
              <a:latin typeface="ＭＳ Ｐゴシック" panose="020B0600070205080204" pitchFamily="50" charset="-128"/>
              <a:ea typeface="ＭＳ Ｐゴシック" panose="020B0600070205080204" pitchFamily="50" charset="-128"/>
            </a:rPr>
            <a:t>0.988</a:t>
          </a:r>
          <a:r>
            <a:rPr kumimoji="1" lang="ja-JP" altLang="en-US" sz="1150">
              <a:latin typeface="ＭＳ Ｐゴシック" panose="020B0600070205080204" pitchFamily="50" charset="-128"/>
              <a:ea typeface="ＭＳ Ｐゴシック" panose="020B0600070205080204" pitchFamily="50" charset="-128"/>
            </a:rPr>
            <a:t>）と比較し</a:t>
          </a:r>
          <a:r>
            <a:rPr kumimoji="1" lang="en-US" altLang="ja-JP" sz="1150">
              <a:latin typeface="ＭＳ Ｐゴシック" panose="020B0600070205080204" pitchFamily="50" charset="-128"/>
              <a:ea typeface="ＭＳ Ｐゴシック" panose="020B0600070205080204" pitchFamily="50" charset="-128"/>
            </a:rPr>
            <a:t>0.014</a:t>
          </a:r>
          <a:r>
            <a:rPr kumimoji="1" lang="ja-JP" altLang="en-US" sz="1150">
              <a:latin typeface="ＭＳ Ｐゴシック" panose="020B0600070205080204" pitchFamily="50" charset="-128"/>
              <a:ea typeface="ＭＳ Ｐゴシック" panose="020B0600070205080204" pitchFamily="50" charset="-128"/>
            </a:rPr>
            <a:t>ポイント低下した。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本市の財政力指数は、類似団体の平均を上回っており、今後も自主財源の確保などにより安定した財政基盤の確立に努めていく。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160565</xdr:rowOff>
    </xdr:from>
    <xdr:to>
      <xdr:col>23</xdr:col>
      <xdr:colOff>133350</xdr:colOff>
      <xdr:row>39</xdr:row>
      <xdr:rowOff>160565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471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143328</xdr:rowOff>
    </xdr:from>
    <xdr:to>
      <xdr:col>19</xdr:col>
      <xdr:colOff>133350</xdr:colOff>
      <xdr:row>39</xdr:row>
      <xdr:rowOff>160565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298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143328</xdr:rowOff>
    </xdr:from>
    <xdr:to>
      <xdr:col>15</xdr:col>
      <xdr:colOff>82550</xdr:colOff>
      <xdr:row>39</xdr:row>
      <xdr:rowOff>143328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298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126093</xdr:rowOff>
    </xdr:from>
    <xdr:to>
      <xdr:col>11</xdr:col>
      <xdr:colOff>31750</xdr:colOff>
      <xdr:row>39</xdr:row>
      <xdr:rowOff>143328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126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109765</xdr:rowOff>
    </xdr:from>
    <xdr:to>
      <xdr:col>23</xdr:col>
      <xdr:colOff>184150</xdr:colOff>
      <xdr:row>40</xdr:row>
      <xdr:rowOff>39915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126292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4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109765</xdr:rowOff>
    </xdr:from>
    <xdr:to>
      <xdr:col>19</xdr:col>
      <xdr:colOff>184150</xdr:colOff>
      <xdr:row>40</xdr:row>
      <xdr:rowOff>39915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50092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65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92528</xdr:rowOff>
    </xdr:from>
    <xdr:to>
      <xdr:col>15</xdr:col>
      <xdr:colOff>133350</xdr:colOff>
      <xdr:row>40</xdr:row>
      <xdr:rowOff>22678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32855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92528</xdr:rowOff>
    </xdr:from>
    <xdr:to>
      <xdr:col>11</xdr:col>
      <xdr:colOff>82550</xdr:colOff>
      <xdr:row>40</xdr:row>
      <xdr:rowOff>22678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7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32855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4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年度の経常収支比率は、普通交付税や地方消費税交付金など経常一般財源収入が増加したものの、扶助費や人件費など経常経費充当一般財源も増加したことから、前年度と比較して</a:t>
          </a:r>
          <a:r>
            <a:rPr kumimoji="1" lang="en-US" altLang="ja-JP" sz="1150">
              <a:latin typeface="ＭＳ Ｐゴシック" panose="020B0600070205080204" pitchFamily="50" charset="-128"/>
              <a:ea typeface="ＭＳ Ｐゴシック" panose="020B0600070205080204" pitchFamily="50" charset="-128"/>
            </a:rPr>
            <a:t>2.0</a:t>
          </a:r>
          <a:r>
            <a:rPr kumimoji="1" lang="ja-JP" altLang="en-US" sz="1150">
              <a:latin typeface="ＭＳ Ｐゴシック" panose="020B0600070205080204" pitchFamily="50" charset="-128"/>
              <a:ea typeface="ＭＳ Ｐゴシック" panose="020B0600070205080204" pitchFamily="50" charset="-128"/>
            </a:rPr>
            <a:t>ポイント上昇した。</a:t>
          </a:r>
        </a:p>
        <a:p>
          <a:r>
            <a:rPr kumimoji="1" lang="ja-JP" altLang="en-US" sz="1150">
              <a:latin typeface="ＭＳ Ｐゴシック" panose="020B0600070205080204" pitchFamily="50" charset="-128"/>
              <a:ea typeface="ＭＳ Ｐゴシック" panose="020B0600070205080204" pitchFamily="50" charset="-128"/>
            </a:rPr>
            <a:t>今後も、事業効果を重視した事業の選択と重点化を推進し、経常経費の見直しを図るとともに、安定した自主財源の確保に努め、財政構造が硬直しないよう留意していく。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65</xdr:row>
      <xdr:rowOff>133350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971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65</xdr:row>
      <xdr:rowOff>52917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730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111760</xdr:rowOff>
    </xdr:from>
    <xdr:to>
      <xdr:col>15</xdr:col>
      <xdr:colOff>82550</xdr:colOff>
      <xdr:row>65</xdr:row>
      <xdr:rowOff>28787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8456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127846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845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82550</xdr:rowOff>
    </xdr:from>
    <xdr:to>
      <xdr:col>23</xdr:col>
      <xdr:colOff>184150</xdr:colOff>
      <xdr:row>66</xdr:row>
      <xdr:rowOff>12700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99077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113894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1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89764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9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17373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年度の人件費（退職手当を除き、事業費支弁人件費含む）は、人事院勧告に伴う給与月額のほか、時間外勤務手当の増などにより約</a:t>
          </a:r>
          <a:r>
            <a:rPr kumimoji="1" lang="en-US" altLang="ja-JP" sz="1150">
              <a:latin typeface="ＭＳ Ｐゴシック" panose="020B0600070205080204" pitchFamily="50" charset="-128"/>
              <a:ea typeface="ＭＳ Ｐゴシック" panose="020B0600070205080204" pitchFamily="50" charset="-128"/>
            </a:rPr>
            <a:t>1,508</a:t>
          </a:r>
          <a:r>
            <a:rPr kumimoji="1" lang="ja-JP" altLang="en-US" sz="1150">
              <a:latin typeface="ＭＳ Ｐゴシック" panose="020B0600070205080204" pitchFamily="50" charset="-128"/>
              <a:ea typeface="ＭＳ Ｐゴシック" panose="020B0600070205080204" pitchFamily="50" charset="-128"/>
            </a:rPr>
            <a:t>百万円増加した。また、物件費は予防接種事業費の減少などがあったものの、税総合システム標準化に係る税務総務費共通事務費の皆増などにより</a:t>
          </a:r>
          <a:r>
            <a:rPr kumimoji="1" lang="en-US" altLang="ja-JP" sz="1150">
              <a:latin typeface="ＭＳ Ｐゴシック" panose="020B0600070205080204" pitchFamily="50" charset="-128"/>
              <a:ea typeface="ＭＳ Ｐゴシック" panose="020B0600070205080204" pitchFamily="50" charset="-128"/>
            </a:rPr>
            <a:t>413</a:t>
          </a:r>
          <a:r>
            <a:rPr kumimoji="1" lang="ja-JP" altLang="en-US" sz="1150">
              <a:latin typeface="ＭＳ Ｐゴシック" panose="020B0600070205080204" pitchFamily="50" charset="-128"/>
              <a:ea typeface="ＭＳ Ｐゴシック" panose="020B0600070205080204" pitchFamily="50" charset="-128"/>
            </a:rPr>
            <a:t>百万円増加した。人口一人当たりの人件費・物件費等は</a:t>
          </a:r>
          <a:r>
            <a:rPr kumimoji="1" lang="en-US" altLang="ja-JP" sz="1150">
              <a:latin typeface="ＭＳ Ｐゴシック" panose="020B0600070205080204" pitchFamily="50" charset="-128"/>
              <a:ea typeface="ＭＳ Ｐゴシック" panose="020B0600070205080204" pitchFamily="50" charset="-128"/>
            </a:rPr>
            <a:t>120,222</a:t>
          </a:r>
          <a:r>
            <a:rPr kumimoji="1" lang="ja-JP" altLang="en-US" sz="1150">
              <a:latin typeface="ＭＳ Ｐゴシック" panose="020B0600070205080204" pitchFamily="50" charset="-128"/>
              <a:ea typeface="ＭＳ Ｐゴシック" panose="020B0600070205080204" pitchFamily="50" charset="-128"/>
            </a:rPr>
            <a:t>円と前年度より</a:t>
          </a:r>
          <a:r>
            <a:rPr kumimoji="1" lang="en-US" altLang="ja-JP" sz="1150">
              <a:latin typeface="ＭＳ Ｐゴシック" panose="020B0600070205080204" pitchFamily="50" charset="-128"/>
              <a:ea typeface="ＭＳ Ｐゴシック" panose="020B0600070205080204" pitchFamily="50" charset="-128"/>
            </a:rPr>
            <a:t>6,161</a:t>
          </a:r>
          <a:r>
            <a:rPr kumimoji="1" lang="ja-JP" altLang="en-US" sz="1150">
              <a:latin typeface="ＭＳ Ｐゴシック" panose="020B0600070205080204" pitchFamily="50" charset="-128"/>
              <a:ea typeface="ＭＳ Ｐゴシック" panose="020B0600070205080204" pitchFamily="50" charset="-128"/>
            </a:rPr>
            <a:t>円増加した。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類似団体内の順位は上位に位置しており、今後も上昇傾向にある人件費や物件費等の消費的経費の適正化に努めていく。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24510</xdr:rowOff>
    </xdr:from>
    <xdr:to>
      <xdr:col>23</xdr:col>
      <xdr:colOff>133350</xdr:colOff>
      <xdr:row>82</xdr:row>
      <xdr:rowOff>148397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83410"/>
          <a:ext cx="838200" cy="12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4944</xdr:rowOff>
    </xdr:from>
    <xdr:to>
      <xdr:col>19</xdr:col>
      <xdr:colOff>133350</xdr:colOff>
      <xdr:row>82</xdr:row>
      <xdr:rowOff>24510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63844"/>
          <a:ext cx="889000" cy="1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103301</xdr:rowOff>
    </xdr:from>
    <xdr:to>
      <xdr:col>15</xdr:col>
      <xdr:colOff>82550</xdr:colOff>
      <xdr:row>82</xdr:row>
      <xdr:rowOff>4944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90751"/>
          <a:ext cx="889000" cy="7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70002</xdr:rowOff>
    </xdr:from>
    <xdr:to>
      <xdr:col>11</xdr:col>
      <xdr:colOff>31750</xdr:colOff>
      <xdr:row>81</xdr:row>
      <xdr:rowOff>103301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57452"/>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97597</xdr:rowOff>
    </xdr:from>
    <xdr:to>
      <xdr:col>23</xdr:col>
      <xdr:colOff>184150</xdr:colOff>
      <xdr:row>83</xdr:row>
      <xdr:rowOff>27747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114124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1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145160</xdr:rowOff>
    </xdr:from>
    <xdr:to>
      <xdr:col>19</xdr:col>
      <xdr:colOff>184150</xdr:colOff>
      <xdr:row>82</xdr:row>
      <xdr:rowOff>75310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85487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01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125594</xdr:rowOff>
    </xdr:from>
    <xdr:to>
      <xdr:col>15</xdr:col>
      <xdr:colOff>133350</xdr:colOff>
      <xdr:row>82</xdr:row>
      <xdr:rowOff>55744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65921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8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52501</xdr:rowOff>
    </xdr:from>
    <xdr:to>
      <xdr:col>11</xdr:col>
      <xdr:colOff>82550</xdr:colOff>
      <xdr:row>81</xdr:row>
      <xdr:rowOff>154101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164278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19202</xdr:rowOff>
    </xdr:from>
    <xdr:to>
      <xdr:col>7</xdr:col>
      <xdr:colOff>31750</xdr:colOff>
      <xdr:row>81</xdr:row>
      <xdr:rowOff>120802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0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130979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7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a:t>
          </a:r>
          <a:r>
            <a:rPr kumimoji="1" lang="en-US" altLang="ja-JP" sz="1150">
              <a:latin typeface="ＭＳ Ｐゴシック" panose="020B0600070205080204" pitchFamily="50" charset="-128"/>
              <a:ea typeface="ＭＳ Ｐゴシック" panose="020B0600070205080204" pitchFamily="50" charset="-128"/>
            </a:rPr>
            <a:t>4</a:t>
          </a:r>
          <a:r>
            <a:rPr kumimoji="1" lang="ja-JP" altLang="en-US" sz="1150">
              <a:latin typeface="ＭＳ Ｐゴシック" panose="020B0600070205080204" pitchFamily="50" charset="-128"/>
              <a:ea typeface="ＭＳ Ｐゴシック" panose="020B0600070205080204" pitchFamily="50" charset="-128"/>
            </a:rPr>
            <a:t>月</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日におけるラスパイレス指数は、人事異動に伴い、給料月額の低い職員が他職種区分から異動したこと等により前年度から</a:t>
          </a:r>
          <a:r>
            <a:rPr kumimoji="1" lang="en-US" altLang="ja-JP" sz="1150">
              <a:latin typeface="ＭＳ Ｐゴシック" panose="020B0600070205080204" pitchFamily="50" charset="-128"/>
              <a:ea typeface="ＭＳ Ｐゴシック" panose="020B0600070205080204" pitchFamily="50" charset="-128"/>
            </a:rPr>
            <a:t>1.0</a:t>
          </a:r>
          <a:r>
            <a:rPr kumimoji="1" lang="ja-JP" altLang="en-US" sz="1150">
              <a:latin typeface="ＭＳ Ｐゴシック" panose="020B0600070205080204" pitchFamily="50" charset="-128"/>
              <a:ea typeface="ＭＳ Ｐゴシック" panose="020B0600070205080204" pitchFamily="50" charset="-128"/>
            </a:rPr>
            <a:t>減少した。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類似団体内では上位に位置しており、今後も適正な給与水準の確保に努めていく。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93663</xdr:rowOff>
    </xdr:from>
    <xdr:to>
      <xdr:col>81</xdr:col>
      <xdr:colOff>44450</xdr:colOff>
      <xdr:row>83</xdr:row>
      <xdr:rowOff>73025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152563"/>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73025</xdr:rowOff>
    </xdr:from>
    <xdr:to>
      <xdr:col>77</xdr:col>
      <xdr:colOff>44450</xdr:colOff>
      <xdr:row>85</xdr:row>
      <xdr:rowOff>46831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303375"/>
          <a:ext cx="889000" cy="3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46831</xdr:rowOff>
    </xdr:from>
    <xdr:to>
      <xdr:col>72</xdr:col>
      <xdr:colOff>203200</xdr:colOff>
      <xdr:row>86</xdr:row>
      <xdr:rowOff>71438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20081"/>
          <a:ext cx="889000" cy="19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71438</xdr:rowOff>
    </xdr:from>
    <xdr:to>
      <xdr:col>68</xdr:col>
      <xdr:colOff>152400</xdr:colOff>
      <xdr:row>86</xdr:row>
      <xdr:rowOff>71438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161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42863</xdr:rowOff>
    </xdr:from>
    <xdr:to>
      <xdr:col>81</xdr:col>
      <xdr:colOff>95250</xdr:colOff>
      <xdr:row>82</xdr:row>
      <xdr:rowOff>144463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59390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94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22225</xdr:rowOff>
    </xdr:from>
    <xdr:to>
      <xdr:col>77</xdr:col>
      <xdr:colOff>95250</xdr:colOff>
      <xdr:row>83</xdr:row>
      <xdr:rowOff>123825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134002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02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167481</xdr:rowOff>
    </xdr:from>
    <xdr:to>
      <xdr:col>73</xdr:col>
      <xdr:colOff>44450</xdr:colOff>
      <xdr:row>85</xdr:row>
      <xdr:rowOff>97631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6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107808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38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20638</xdr:rowOff>
    </xdr:from>
    <xdr:to>
      <xdr:col>64</xdr:col>
      <xdr:colOff>152400</xdr:colOff>
      <xdr:row>86</xdr:row>
      <xdr:rowOff>122238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132415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リスキリングをはじめとした産業人材育成業務執行体制の充実や生活保護世帯増加への対応等、多様化・複雑化する行政課題に対応した結果、令和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a:t>
          </a:r>
          <a:r>
            <a:rPr kumimoji="1" lang="en-US" altLang="ja-JP" sz="1150">
              <a:latin typeface="ＭＳ Ｐゴシック" panose="020B0600070205080204" pitchFamily="50" charset="-128"/>
              <a:ea typeface="ＭＳ Ｐゴシック" panose="020B0600070205080204" pitchFamily="50" charset="-128"/>
            </a:rPr>
            <a:t>4</a:t>
          </a:r>
          <a:r>
            <a:rPr kumimoji="1" lang="ja-JP" altLang="en-US" sz="1150">
              <a:latin typeface="ＭＳ Ｐゴシック" panose="020B0600070205080204" pitchFamily="50" charset="-128"/>
              <a:ea typeface="ＭＳ Ｐゴシック" panose="020B0600070205080204" pitchFamily="50" charset="-128"/>
            </a:rPr>
            <a:t>月</a:t>
          </a:r>
          <a:r>
            <a:rPr kumimoji="1" lang="en-US" altLang="ja-JP" sz="1150">
              <a:latin typeface="ＭＳ Ｐゴシック" panose="020B0600070205080204" pitchFamily="50" charset="-128"/>
              <a:ea typeface="ＭＳ Ｐゴシック" panose="020B0600070205080204" pitchFamily="50" charset="-128"/>
            </a:rPr>
            <a:t>1</a:t>
          </a:r>
          <a:r>
            <a:rPr kumimoji="1" lang="ja-JP" altLang="en-US" sz="1150">
              <a:latin typeface="ＭＳ Ｐゴシック" panose="020B0600070205080204" pitchFamily="50" charset="-128"/>
              <a:ea typeface="ＭＳ Ｐゴシック" panose="020B0600070205080204" pitchFamily="50" charset="-128"/>
            </a:rPr>
            <a:t>日における人口千人当たりの職員数は</a:t>
          </a:r>
          <a:r>
            <a:rPr kumimoji="1" lang="en-US" altLang="ja-JP" sz="1150">
              <a:latin typeface="ＭＳ Ｐゴシック" panose="020B0600070205080204" pitchFamily="50" charset="-128"/>
              <a:ea typeface="ＭＳ Ｐゴシック" panose="020B0600070205080204" pitchFamily="50" charset="-128"/>
            </a:rPr>
            <a:t>6.19</a:t>
          </a:r>
          <a:r>
            <a:rPr kumimoji="1" lang="ja-JP" altLang="en-US" sz="1150">
              <a:latin typeface="ＭＳ Ｐゴシック" panose="020B0600070205080204" pitchFamily="50" charset="-128"/>
              <a:ea typeface="ＭＳ Ｐゴシック" panose="020B0600070205080204" pitchFamily="50" charset="-128"/>
            </a:rPr>
            <a:t>人となり、令和</a:t>
          </a:r>
          <a:r>
            <a:rPr kumimoji="1" lang="en-US" altLang="ja-JP" sz="1150">
              <a:latin typeface="ＭＳ Ｐゴシック" panose="020B0600070205080204" pitchFamily="50" charset="-128"/>
              <a:ea typeface="ＭＳ Ｐゴシック" panose="020B0600070205080204" pitchFamily="50" charset="-128"/>
            </a:rPr>
            <a:t>5</a:t>
          </a:r>
          <a:r>
            <a:rPr kumimoji="1" lang="ja-JP" altLang="en-US" sz="1150">
              <a:latin typeface="ＭＳ Ｐゴシック" panose="020B0600070205080204" pitchFamily="50" charset="-128"/>
              <a:ea typeface="ＭＳ Ｐゴシック" panose="020B0600070205080204" pitchFamily="50" charset="-128"/>
            </a:rPr>
            <a:t>年度と比較して</a:t>
          </a:r>
          <a:r>
            <a:rPr kumimoji="1" lang="en-US" altLang="ja-JP" sz="1150">
              <a:latin typeface="ＭＳ Ｐゴシック" panose="020B0600070205080204" pitchFamily="50" charset="-128"/>
              <a:ea typeface="ＭＳ Ｐゴシック" panose="020B0600070205080204" pitchFamily="50" charset="-128"/>
            </a:rPr>
            <a:t>0.2</a:t>
          </a:r>
          <a:r>
            <a:rPr kumimoji="1" lang="ja-JP" altLang="en-US" sz="1150">
              <a:latin typeface="ＭＳ Ｐゴシック" panose="020B0600070205080204" pitchFamily="50" charset="-128"/>
              <a:ea typeface="ＭＳ Ｐゴシック" panose="020B0600070205080204" pitchFamily="50" charset="-128"/>
            </a:rPr>
            <a:t>人増加した。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類似団体内での順位は上位に位置しており、今後も、安全・安心なまちづくりの推進や市民サービスの向上のため、必要な人員は確保しながらも、業務の見直しを随時行い、定員の適正化を図っていく。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158931</xdr:rowOff>
    </xdr:from>
    <xdr:to>
      <xdr:col>81</xdr:col>
      <xdr:colOff>44450</xdr:colOff>
      <xdr:row>60</xdr:row>
      <xdr:rowOff>56424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7448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158931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229669"/>
          <a:ext cx="889000" cy="4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86541</xdr:rowOff>
    </xdr:from>
    <xdr:to>
      <xdr:col>72</xdr:col>
      <xdr:colOff>203200</xdr:colOff>
      <xdr:row>59</xdr:row>
      <xdr:rowOff>114119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202091"/>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72753</xdr:rowOff>
    </xdr:from>
    <xdr:to>
      <xdr:col>68</xdr:col>
      <xdr:colOff>152400</xdr:colOff>
      <xdr:row>59</xdr:row>
      <xdr:rowOff>86541</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883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xdr:rowOff>
    </xdr:from>
    <xdr:to>
      <xdr:col>81</xdr:col>
      <xdr:colOff>95250</xdr:colOff>
      <xdr:row>60</xdr:row>
      <xdr:rowOff>107224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22151</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108131</xdr:rowOff>
    </xdr:from>
    <xdr:to>
      <xdr:col>77</xdr:col>
      <xdr:colOff>95250</xdr:colOff>
      <xdr:row>60</xdr:row>
      <xdr:rowOff>38281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48458</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9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35741</xdr:rowOff>
    </xdr:from>
    <xdr:to>
      <xdr:col>68</xdr:col>
      <xdr:colOff>203200</xdr:colOff>
      <xdr:row>59</xdr:row>
      <xdr:rowOff>137341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147518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21953</xdr:rowOff>
    </xdr:from>
    <xdr:to>
      <xdr:col>64</xdr:col>
      <xdr:colOff>152400</xdr:colOff>
      <xdr:row>59</xdr:row>
      <xdr:rowOff>123553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133730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は、地方債の元利償還金等が減少したものの、控除される元利償還金等にかかる基準財政需要額算入額も減少したことにより、指標の分子は増加した。標準財政規模の増加により指標の分母も増加したことから、単年度の比率は</a:t>
          </a:r>
          <a:r>
            <a:rPr kumimoji="1" lang="en-US" altLang="ja-JP" sz="1150">
              <a:latin typeface="ＭＳ Ｐゴシック" panose="020B0600070205080204" pitchFamily="50" charset="-128"/>
              <a:ea typeface="ＭＳ Ｐゴシック" panose="020B0600070205080204" pitchFamily="50" charset="-128"/>
            </a:rPr>
            <a:t>0.1</a:t>
          </a:r>
          <a:r>
            <a:rPr kumimoji="1" lang="ja-JP" altLang="en-US" sz="1150">
              <a:latin typeface="ＭＳ Ｐゴシック" panose="020B0600070205080204" pitchFamily="50" charset="-128"/>
              <a:ea typeface="ＭＳ Ｐゴシック" panose="020B0600070205080204" pitchFamily="50" charset="-128"/>
            </a:rPr>
            <a:t>ポイント改善した。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また、令和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年度の単年度実質公債費比率が令和</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年度の値を上回り、</a:t>
          </a:r>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か年平均実質公債費比率は前年度（</a:t>
          </a:r>
          <a:r>
            <a:rPr kumimoji="1" lang="en-US" altLang="ja-JP" sz="1150">
              <a:latin typeface="ＭＳ Ｐゴシック" panose="020B0600070205080204" pitchFamily="50" charset="-128"/>
              <a:ea typeface="ＭＳ Ｐゴシック" panose="020B0600070205080204" pitchFamily="50" charset="-128"/>
            </a:rPr>
            <a:t>5.1</a:t>
          </a:r>
          <a:r>
            <a:rPr kumimoji="1" lang="ja-JP" altLang="en-US" sz="1150">
              <a:latin typeface="ＭＳ Ｐゴシック" panose="020B0600070205080204" pitchFamily="50" charset="-128"/>
              <a:ea typeface="ＭＳ Ｐゴシック" panose="020B0600070205080204" pitchFamily="50" charset="-128"/>
            </a:rPr>
            <a:t>）より</a:t>
          </a:r>
          <a:r>
            <a:rPr kumimoji="1" lang="en-US" altLang="ja-JP" sz="1150">
              <a:latin typeface="ＭＳ Ｐゴシック" panose="020B0600070205080204" pitchFamily="50" charset="-128"/>
              <a:ea typeface="ＭＳ Ｐゴシック" panose="020B0600070205080204" pitchFamily="50" charset="-128"/>
            </a:rPr>
            <a:t>0.6</a:t>
          </a:r>
          <a:r>
            <a:rPr kumimoji="1" lang="ja-JP" altLang="en-US" sz="1150">
              <a:latin typeface="ＭＳ Ｐゴシック" panose="020B0600070205080204" pitchFamily="50" charset="-128"/>
              <a:ea typeface="ＭＳ Ｐゴシック" panose="020B0600070205080204" pitchFamily="50" charset="-128"/>
            </a:rPr>
            <a:t>ポイント上昇した。</a:t>
          </a:r>
          <a:endParaRPr kumimoji="1" lang="en-US" altLang="ja-JP" sz="1150">
            <a:latin typeface="ＭＳ Ｐゴシック" panose="020B0600070205080204" pitchFamily="50" charset="-128"/>
            <a:ea typeface="ＭＳ Ｐゴシック" panose="020B0600070205080204" pitchFamily="50" charset="-128"/>
          </a:endParaRPr>
        </a:p>
        <a:p>
          <a:r>
            <a:rPr kumimoji="1" lang="en-US" altLang="ja-JP" sz="1150">
              <a:latin typeface="ＭＳ Ｐゴシック" panose="020B0600070205080204" pitchFamily="50" charset="-128"/>
              <a:ea typeface="ＭＳ Ｐゴシック" panose="020B0600070205080204" pitchFamily="50" charset="-128"/>
            </a:rPr>
            <a:t>3</a:t>
          </a:r>
          <a:r>
            <a:rPr kumimoji="1" lang="ja-JP" altLang="en-US" sz="1150">
              <a:latin typeface="ＭＳ Ｐゴシック" panose="020B0600070205080204" pitchFamily="50" charset="-128"/>
              <a:ea typeface="ＭＳ Ｐゴシック" panose="020B0600070205080204" pitchFamily="50" charset="-128"/>
            </a:rPr>
            <a:t>か年平均実質公債費比率が類似団体と比較して令和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年度より上回ったため、昨今の金利上昇を踏まえ、計画的な地方債の借入を行うことで公債費負担の軽減を図っていく。</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11854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69930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135044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93674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78740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68884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30480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104581</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96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は、債務負担行為に基づく支出予定額及び公営企業会計に対する地方債・借入金残高への繰出見込額が減少したものの、充当可能財源等も減少したことにより、指標の分子全体は増加した。また、標準財政規模は増加する一方で、控除される基準財政需要額算入額は減少し、指標の分母も増加したため、結果として令和</a:t>
          </a:r>
          <a:r>
            <a:rPr kumimoji="1" lang="en-US" altLang="ja-JP" sz="1150">
              <a:latin typeface="ＭＳ Ｐゴシック" panose="020B0600070205080204" pitchFamily="50" charset="-128"/>
              <a:ea typeface="ＭＳ Ｐゴシック" panose="020B0600070205080204" pitchFamily="50" charset="-128"/>
            </a:rPr>
            <a:t>6</a:t>
          </a:r>
          <a:r>
            <a:rPr kumimoji="1" lang="ja-JP" altLang="en-US" sz="1150">
              <a:latin typeface="ＭＳ Ｐゴシック" panose="020B0600070205080204" pitchFamily="50" charset="-128"/>
              <a:ea typeface="ＭＳ Ｐゴシック" panose="020B0600070205080204" pitchFamily="50" charset="-128"/>
            </a:rPr>
            <a:t>年度の将来負担比率は前年度と比較して、</a:t>
          </a:r>
          <a:r>
            <a:rPr kumimoji="1" lang="en-US" altLang="ja-JP" sz="1150">
              <a:latin typeface="ＭＳ Ｐゴシック" panose="020B0600070205080204" pitchFamily="50" charset="-128"/>
              <a:ea typeface="ＭＳ Ｐゴシック" panose="020B0600070205080204" pitchFamily="50" charset="-128"/>
            </a:rPr>
            <a:t>0.4</a:t>
          </a:r>
          <a:r>
            <a:rPr kumimoji="1" lang="ja-JP" altLang="en-US" sz="1150">
              <a:latin typeface="ＭＳ Ｐゴシック" panose="020B0600070205080204" pitchFamily="50" charset="-128"/>
              <a:ea typeface="ＭＳ Ｐゴシック" panose="020B0600070205080204" pitchFamily="50" charset="-128"/>
            </a:rPr>
            <a:t>ポイント改善した。</a:t>
          </a:r>
          <a:endParaRPr kumimoji="1" lang="en-US" altLang="ja-JP" sz="1150">
            <a:latin typeface="ＭＳ Ｐゴシック" panose="020B0600070205080204" pitchFamily="50" charset="-128"/>
            <a:ea typeface="ＭＳ Ｐゴシック" panose="020B0600070205080204" pitchFamily="50" charset="-128"/>
          </a:endParaRPr>
        </a:p>
        <a:p>
          <a:r>
            <a:rPr kumimoji="1" lang="ja-JP" altLang="en-US" sz="1150">
              <a:latin typeface="ＭＳ Ｐゴシック" panose="020B0600070205080204" pitchFamily="50" charset="-128"/>
              <a:ea typeface="ＭＳ Ｐゴシック" panose="020B0600070205080204" pitchFamily="50" charset="-128"/>
            </a:rPr>
            <a:t>全国平均や愛知県平均を上回っている状況であり、引き続き計画的な地方債の借入など将来負担を見据えた財政運営に努めていく。</a:t>
          </a:r>
          <a:endParaRPr kumimoji="1" lang="en-US" altLang="ja-JP" sz="11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140919</xdr:rowOff>
    </xdr:from>
    <xdr:to>
      <xdr:col>81</xdr:col>
      <xdr:colOff>44450</xdr:colOff>
      <xdr:row>15</xdr:row>
      <xdr:rowOff>144780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712669"/>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140919</xdr:rowOff>
    </xdr:from>
    <xdr:to>
      <xdr:col>77</xdr:col>
      <xdr:colOff>44450</xdr:colOff>
      <xdr:row>15</xdr:row>
      <xdr:rowOff>147676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712669"/>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147676</xdr:rowOff>
    </xdr:from>
    <xdr:to>
      <xdr:col>72</xdr:col>
      <xdr:colOff>203200</xdr:colOff>
      <xdr:row>16</xdr:row>
      <xdr:rowOff>29312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1942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29312</xdr:rowOff>
    </xdr:from>
    <xdr:to>
      <xdr:col>68</xdr:col>
      <xdr:colOff>152400</xdr:colOff>
      <xdr:row>16</xdr:row>
      <xdr:rowOff>117145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72512"/>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66057</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37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90119</xdr:rowOff>
    </xdr:from>
    <xdr:to>
      <xdr:col>77</xdr:col>
      <xdr:colOff>95250</xdr:colOff>
      <xdr:row>16</xdr:row>
      <xdr:rowOff>20269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5046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48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96876</xdr:rowOff>
    </xdr:from>
    <xdr:to>
      <xdr:col>73</xdr:col>
      <xdr:colOff>44450</xdr:colOff>
      <xdr:row>16</xdr:row>
      <xdr:rowOff>27026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11803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149962</xdr:rowOff>
    </xdr:from>
    <xdr:to>
      <xdr:col>68</xdr:col>
      <xdr:colOff>203200</xdr:colOff>
      <xdr:row>16</xdr:row>
      <xdr:rowOff>80112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64889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0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66345</xdr:rowOff>
    </xdr:from>
    <xdr:to>
      <xdr:col>64</xdr:col>
      <xdr:colOff>152400</xdr:colOff>
      <xdr:row>16</xdr:row>
      <xdr:rowOff>167945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152722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9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366,089
344,561
262.00
153,045,496
150,964,681
1,513,936
77,926,665
98,976,977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人件費に係る経常収支比率は、人事院勧告に伴う給与月額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増加に加え、定年延長制度による退職手当の増加により、令和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年度の経常的な人件費のうち、一般財源は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類似団体内では中位に位置しており、今後も総人件費の適正化に努めていく。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物件費に係る経常収支比率は、ごみ収集事業費などが減少した一方、予防接種事業費などが増加したため、令和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年度の経常的な物件費のうち、一般財源は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万円増加した。類似団体内の順位においては下位に位置しているため、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経費の見直しや財源の確保に努めていく。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21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27940</xdr:rowOff>
    </xdr:from>
    <xdr:to>
      <xdr:col>78</xdr:col>
      <xdr:colOff>69850</xdr:colOff>
      <xdr:row>18</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4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161290</xdr:rowOff>
    </xdr:from>
    <xdr:to>
      <xdr:col>73</xdr:col>
      <xdr:colOff>180975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75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161290</xdr:rowOff>
    </xdr:from>
    <xdr:to>
      <xdr:col>69</xdr:col>
      <xdr:colOff>92075</xdr:colOff>
      <xdr:row>18</xdr:row>
      <xdr:rowOff>20320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75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148590</xdr:rowOff>
    </xdr:from>
    <xdr:to>
      <xdr:col>74</xdr:col>
      <xdr:colOff>31750</xdr:colOff>
      <xdr:row>18</xdr:row>
      <xdr:rowOff>78740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63517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140970</xdr:rowOff>
    </xdr:from>
    <xdr:to>
      <xdr:col>65</xdr:col>
      <xdr:colOff>53975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扶助費に係る経常収支比率は、小児慢性特定疾病対策事業費が皆減、児童手当給付事業費などが減少した一方、子ども・子育て給付事業費などの増加により令和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年度の経常的な扶助費のうち、一般財源は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万円増加した。扶助費が増加傾向である中、類似団体内の順位は下位に位置しているため、制度に沿って適切な執行に努めていく。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63500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23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59</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9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158750</xdr:rowOff>
    </xdr:from>
    <xdr:to>
      <xdr:col>11</xdr:col>
      <xdr:colOff>9525</xdr:colOff>
      <xdr:row>58</xdr:row>
      <xdr:rowOff>152400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31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12700</xdr:rowOff>
    </xdr:from>
    <xdr:to>
      <xdr:col>24</xdr:col>
      <xdr:colOff>76200</xdr:colOff>
      <xdr:row>60</xdr:row>
      <xdr:rowOff>114300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152400</xdr:rowOff>
    </xdr:from>
    <xdr:to>
      <xdr:col>15</xdr:col>
      <xdr:colOff>149225</xdr:colOff>
      <xdr:row>59</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101600</xdr:rowOff>
    </xdr:from>
    <xdr:to>
      <xdr:col>11</xdr:col>
      <xdr:colOff>60325</xdr:colOff>
      <xdr:row>59</xdr:row>
      <xdr:rowOff>31750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107950</xdr:rowOff>
    </xdr:from>
    <xdr:to>
      <xdr:col>6</xdr:col>
      <xdr:colOff>171450</xdr:colOff>
      <xdr:row>58</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年度は、後期高齢者医療特別会計への繰出金等が増加したものの、地方特例交付金をはじめとした各種交付金や普通交付税の増などによる比率の分母となる経常一般財源等の増加により令和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ポイント改善した。類似団体内の順位において上位に位置しているが、特別会計における受益者負担の適正化による繰出金の抑制などに努めていく。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82550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156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69850</xdr:rowOff>
    </xdr:from>
    <xdr:to>
      <xdr:col>78</xdr:col>
      <xdr:colOff>69850</xdr:colOff>
      <xdr:row>53</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15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44450</xdr:rowOff>
    </xdr:from>
    <xdr:to>
      <xdr:col>73</xdr:col>
      <xdr:colOff>180975</xdr:colOff>
      <xdr:row>53</xdr:row>
      <xdr:rowOff>69850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44450</xdr:rowOff>
    </xdr:from>
    <xdr:to>
      <xdr:col>69</xdr:col>
      <xdr:colOff>92075</xdr:colOff>
      <xdr:row>53</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13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19050</xdr:rowOff>
    </xdr:from>
    <xdr:to>
      <xdr:col>82</xdr:col>
      <xdr:colOff>158750</xdr:colOff>
      <xdr:row>53</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31750</xdr:rowOff>
    </xdr:from>
    <xdr:to>
      <xdr:col>78</xdr:col>
      <xdr:colOff>120650</xdr:colOff>
      <xdr:row>53</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143527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888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19050</xdr:rowOff>
    </xdr:from>
    <xdr:to>
      <xdr:col>74</xdr:col>
      <xdr:colOff>31750</xdr:colOff>
      <xdr:row>53</xdr:row>
      <xdr:rowOff>120650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130827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165100</xdr:rowOff>
    </xdr:from>
    <xdr:to>
      <xdr:col>69</xdr:col>
      <xdr:colOff>142875</xdr:colOff>
      <xdr:row>53</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08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補助費等に係る経常収支比率は、東三河広域連合介護保険事業負担金などが増加した一方、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病院事業会計繰出金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などが減少したため、令和５年度に比べ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年度の経常的な補助費等のうち、一般財源は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万円増加した。類似団体内の順位においては下位に位置しているため、補助金等を定期的に見直し、整理・合理化に努めていく。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5049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5140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170434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68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68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公債費に係る経常収支比率は、一般単独事業債などの償還額が増加した一方、臨時財政対策債などの償還額が減少したことにより令和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ポイント改善した。令和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年度の公債費のうち、一般財源は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万円で、令和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万円減少した。類似団体内の順位は上位に位置しており、今後も計画的な地方債の借入を行うなど公債費負担の抑制に努めていく。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xdr:rowOff>
    </xdr:from>
    <xdr:to>
      <xdr:col>24</xdr:col>
      <xdr:colOff>25400</xdr:colOff>
      <xdr:row>76</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35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0581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27939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971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97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0</xdr:rowOff>
    </xdr:from>
    <xdr:to>
      <xdr:col>20</xdr:col>
      <xdr:colOff>38100</xdr:colOff>
      <xdr:row>76</xdr:row>
      <xdr:rowOff>101600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111777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9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年度は、補助費等が減少した一方、人件費や扶助費等が増加したため、公債費を除く経常経費の合計は、令和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した。類似団体内の順位においては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位に位置しているため、様々な費用について適切な執行に努めるとともに、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の見直しを行い、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経常的な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経費の縮減を図っていく。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77</xdr:row>
      <xdr:rowOff>73661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176250"/>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76</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64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1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76</xdr:row>
      <xdr:rowOff>92711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111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22861</xdr:rowOff>
    </xdr:from>
    <xdr:to>
      <xdr:col>82</xdr:col>
      <xdr:colOff>158750</xdr:colOff>
      <xdr:row>77</xdr:row>
      <xdr:rowOff>124461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166388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41911</xdr:rowOff>
    </xdr:from>
    <xdr:to>
      <xdr:col>65</xdr:col>
      <xdr:colOff>53975</xdr:colOff>
      <xdr:row>76</xdr:row>
      <xdr:rowOff>143511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153687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138925</xdr:rowOff>
    </xdr:from>
    <xdr:to>
      <xdr:col>29</xdr:col>
      <xdr:colOff>127000</xdr:colOff>
      <xdr:row>17</xdr:row>
      <xdr:rowOff>160528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29750"/>
          <a:ext cx="647700" cy="193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160528</xdr:rowOff>
    </xdr:from>
    <xdr:to>
      <xdr:col>26</xdr:col>
      <xdr:colOff>50800</xdr:colOff>
      <xdr:row>18</xdr:row>
      <xdr:rowOff>72898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2803"/>
          <a:ext cx="698500" cy="8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72898</xdr:rowOff>
    </xdr:from>
    <xdr:to>
      <xdr:col>22</xdr:col>
      <xdr:colOff>114300</xdr:colOff>
      <xdr:row>18</xdr:row>
      <xdr:rowOff>98120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6623"/>
          <a:ext cx="698500" cy="25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98120</xdr:rowOff>
    </xdr:from>
    <xdr:to>
      <xdr:col>18</xdr:col>
      <xdr:colOff>177800</xdr:colOff>
      <xdr:row>18</xdr:row>
      <xdr:rowOff>121247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31845"/>
          <a:ext cx="698500" cy="23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88125</xdr:rowOff>
    </xdr:from>
    <xdr:to>
      <xdr:col>29</xdr:col>
      <xdr:colOff>177800</xdr:colOff>
      <xdr:row>17</xdr:row>
      <xdr:rowOff>18275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78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60202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109728</xdr:rowOff>
    </xdr:from>
    <xdr:to>
      <xdr:col>26</xdr:col>
      <xdr:colOff>101600</xdr:colOff>
      <xdr:row>18</xdr:row>
      <xdr:rowOff>39878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2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24655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8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22098</xdr:rowOff>
    </xdr:from>
    <xdr:to>
      <xdr:col>22</xdr:col>
      <xdr:colOff>165100</xdr:colOff>
      <xdr:row>18</xdr:row>
      <xdr:rowOff>123698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5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108475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4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47320</xdr:rowOff>
    </xdr:from>
    <xdr:to>
      <xdr:col>19</xdr:col>
      <xdr:colOff>38100</xdr:colOff>
      <xdr:row>18</xdr:row>
      <xdr:rowOff>148920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81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133697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6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70447</xdr:rowOff>
    </xdr:from>
    <xdr:to>
      <xdr:col>15</xdr:col>
      <xdr:colOff>101600</xdr:colOff>
      <xdr:row>19</xdr:row>
      <xdr:rowOff>597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4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156824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9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129972</xdr:rowOff>
    </xdr:from>
    <xdr:to>
      <xdr:col>29</xdr:col>
      <xdr:colOff>127000</xdr:colOff>
      <xdr:row>35</xdr:row>
      <xdr:rowOff>141936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40322"/>
          <a:ext cx="647700" cy="11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114748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25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141936</xdr:rowOff>
    </xdr:from>
    <xdr:to>
      <xdr:col>26</xdr:col>
      <xdr:colOff>50800</xdr:colOff>
      <xdr:row>35</xdr:row>
      <xdr:rowOff>197028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52286"/>
          <a:ext cx="698500" cy="55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197028</xdr:rowOff>
    </xdr:from>
    <xdr:to>
      <xdr:col>22</xdr:col>
      <xdr:colOff>114300</xdr:colOff>
      <xdr:row>35</xdr:row>
      <xdr:rowOff>276695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07378"/>
          <a:ext cx="698500" cy="7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217085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276695</xdr:rowOff>
    </xdr:from>
    <xdr:to>
      <xdr:col>18</xdr:col>
      <xdr:colOff>177800</xdr:colOff>
      <xdr:row>35</xdr:row>
      <xdr:rowOff>309652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87045"/>
          <a:ext cx="698500" cy="32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241355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79172</xdr:rowOff>
    </xdr:from>
    <xdr:to>
      <xdr:col>29</xdr:col>
      <xdr:colOff>177800</xdr:colOff>
      <xdr:row>35</xdr:row>
      <xdr:rowOff>180772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9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267149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91136</xdr:rowOff>
    </xdr:from>
    <xdr:to>
      <xdr:col>26</xdr:col>
      <xdr:colOff>101600</xdr:colOff>
      <xdr:row>35</xdr:row>
      <xdr:rowOff>192736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0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202913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146228</xdr:rowOff>
    </xdr:from>
    <xdr:to>
      <xdr:col>22</xdr:col>
      <xdr:colOff>165100</xdr:colOff>
      <xdr:row>35</xdr:row>
      <xdr:rowOff>247828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56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42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225895</xdr:rowOff>
    </xdr:from>
    <xdr:to>
      <xdr:col>19</xdr:col>
      <xdr:colOff>38100</xdr:colOff>
      <xdr:row>35</xdr:row>
      <xdr:rowOff>327495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3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312272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2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258852</xdr:rowOff>
    </xdr:from>
    <xdr:to>
      <xdr:col>15</xdr:col>
      <xdr:colOff>101600</xdr:colOff>
      <xdr:row>36</xdr:row>
      <xdr:rowOff>17552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69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2329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5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366,089
344,561
262.00
153,045,496
150,964,681
1,513,936
77,926,665
98,976,977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2866</xdr:rowOff>
    </xdr:from>
    <xdr:to>
      <xdr:col>24</xdr:col>
      <xdr:colOff>63500</xdr:colOff>
      <xdr:row>38</xdr:row>
      <xdr:rowOff>72165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6516"/>
          <a:ext cx="838200" cy="24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56882</xdr:rowOff>
    </xdr:from>
    <xdr:to>
      <xdr:col>19</xdr:col>
      <xdr:colOff>177800</xdr:colOff>
      <xdr:row>38</xdr:row>
      <xdr:rowOff>72165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71982"/>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56882</xdr:rowOff>
    </xdr:from>
    <xdr:to>
      <xdr:col>15</xdr:col>
      <xdr:colOff>50800</xdr:colOff>
      <xdr:row>38</xdr:row>
      <xdr:rowOff>82419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71982"/>
          <a:ext cx="889000" cy="2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75660</xdr:rowOff>
    </xdr:from>
    <xdr:to>
      <xdr:col>10</xdr:col>
      <xdr:colOff>114300</xdr:colOff>
      <xdr:row>38</xdr:row>
      <xdr:rowOff>82419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90760"/>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123516</xdr:rowOff>
    </xdr:from>
    <xdr:to>
      <xdr:col>24</xdr:col>
      <xdr:colOff>114300</xdr:colOff>
      <xdr:row>37</xdr:row>
      <xdr:rowOff>53666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101943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21365</xdr:rowOff>
    </xdr:from>
    <xdr:to>
      <xdr:col>20</xdr:col>
      <xdr:colOff>38100</xdr:colOff>
      <xdr:row>38</xdr:row>
      <xdr:rowOff>122965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3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114092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2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6082</xdr:rowOff>
    </xdr:from>
    <xdr:to>
      <xdr:col>15</xdr:col>
      <xdr:colOff>101600</xdr:colOff>
      <xdr:row>38</xdr:row>
      <xdr:rowOff>107682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98809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31619</xdr:rowOff>
    </xdr:from>
    <xdr:to>
      <xdr:col>10</xdr:col>
      <xdr:colOff>165100</xdr:colOff>
      <xdr:row>38</xdr:row>
      <xdr:rowOff>133219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4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124346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3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24860</xdr:rowOff>
    </xdr:from>
    <xdr:to>
      <xdr:col>6</xdr:col>
      <xdr:colOff>38100</xdr:colOff>
      <xdr:row>38</xdr:row>
      <xdr:rowOff>126460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117587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121441</xdr:rowOff>
    </xdr:from>
    <xdr:to>
      <xdr:col>24</xdr:col>
      <xdr:colOff>63500</xdr:colOff>
      <xdr:row>56</xdr:row>
      <xdr:rowOff>165218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722641"/>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136414</xdr:rowOff>
    </xdr:from>
    <xdr:to>
      <xdr:col>19</xdr:col>
      <xdr:colOff>177800</xdr:colOff>
      <xdr:row>56</xdr:row>
      <xdr:rowOff>165218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737614"/>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136414</xdr:rowOff>
    </xdr:from>
    <xdr:to>
      <xdr:col>15</xdr:col>
      <xdr:colOff>50800</xdr:colOff>
      <xdr:row>57</xdr:row>
      <xdr:rowOff>52060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737614"/>
          <a:ext cx="889000" cy="8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52060</xdr:rowOff>
    </xdr:from>
    <xdr:to>
      <xdr:col>10</xdr:col>
      <xdr:colOff>114300</xdr:colOff>
      <xdr:row>57</xdr:row>
      <xdr:rowOff>85951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24710"/>
          <a:ext cx="8890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70641</xdr:rowOff>
    </xdr:from>
    <xdr:to>
      <xdr:col>24</xdr:col>
      <xdr:colOff>114300</xdr:colOff>
      <xdr:row>57</xdr:row>
      <xdr:rowOff>791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7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49068</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5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114418</xdr:rowOff>
    </xdr:from>
    <xdr:to>
      <xdr:col>20</xdr:col>
      <xdr:colOff>38100</xdr:colOff>
      <xdr:row>57</xdr:row>
      <xdr:rowOff>44568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1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35695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85614</xdr:rowOff>
    </xdr:from>
    <xdr:to>
      <xdr:col>15</xdr:col>
      <xdr:colOff>101600</xdr:colOff>
      <xdr:row>57</xdr:row>
      <xdr:rowOff>15764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6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6891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77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1260</xdr:rowOff>
    </xdr:from>
    <xdr:to>
      <xdr:col>10</xdr:col>
      <xdr:colOff>165100</xdr:colOff>
      <xdr:row>57</xdr:row>
      <xdr:rowOff>102860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7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93987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6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35151</xdr:rowOff>
    </xdr:from>
    <xdr:to>
      <xdr:col>6</xdr:col>
      <xdr:colOff>38100</xdr:colOff>
      <xdr:row>57</xdr:row>
      <xdr:rowOff>136751</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0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127878</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0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126350</xdr:rowOff>
    </xdr:from>
    <xdr:to>
      <xdr:col>24</xdr:col>
      <xdr:colOff>63500</xdr:colOff>
      <xdr:row>78</xdr:row>
      <xdr:rowOff>128727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99450"/>
          <a:ext cx="8382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126350</xdr:rowOff>
    </xdr:from>
    <xdr:to>
      <xdr:col>19</xdr:col>
      <xdr:colOff>177800</xdr:colOff>
      <xdr:row>78</xdr:row>
      <xdr:rowOff>126898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99450"/>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126898</xdr:rowOff>
    </xdr:from>
    <xdr:to>
      <xdr:col>15</xdr:col>
      <xdr:colOff>50800</xdr:colOff>
      <xdr:row>78</xdr:row>
      <xdr:rowOff>128453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99998"/>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125847</xdr:rowOff>
    </xdr:from>
    <xdr:to>
      <xdr:col>10</xdr:col>
      <xdr:colOff>114300</xdr:colOff>
      <xdr:row>78</xdr:row>
      <xdr:rowOff>128453</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49894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77927</xdr:rowOff>
    </xdr:from>
    <xdr:to>
      <xdr:col>24</xdr:col>
      <xdr:colOff>114300</xdr:colOff>
      <xdr:row>79</xdr:row>
      <xdr:rowOff>8077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164304</xdr:rowOff>
    </xdr:from>
    <xdr:ext cx="378565"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65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75550</xdr:rowOff>
    </xdr:from>
    <xdr:to>
      <xdr:col>20</xdr:col>
      <xdr:colOff>38100</xdr:colOff>
      <xdr:row>79</xdr:row>
      <xdr:rowOff>5700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4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168277</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541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76098</xdr:rowOff>
    </xdr:from>
    <xdr:to>
      <xdr:col>15</xdr:col>
      <xdr:colOff>101600</xdr:colOff>
      <xdr:row>79</xdr:row>
      <xdr:rowOff>6248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4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168825</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541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77653</xdr:rowOff>
    </xdr:from>
    <xdr:to>
      <xdr:col>10</xdr:col>
      <xdr:colOff>165100</xdr:colOff>
      <xdr:row>79</xdr:row>
      <xdr:rowOff>7803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170380</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543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75047</xdr:rowOff>
    </xdr:from>
    <xdr:to>
      <xdr:col>6</xdr:col>
      <xdr:colOff>38100</xdr:colOff>
      <xdr:row>79</xdr:row>
      <xdr:rowOff>5197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167774</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540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5338</xdr:rowOff>
    </xdr:from>
    <xdr:to>
      <xdr:col>24</xdr:col>
      <xdr:colOff>63500</xdr:colOff>
      <xdr:row>97</xdr:row>
      <xdr:rowOff>145535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635988"/>
          <a:ext cx="838200" cy="14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145535</xdr:rowOff>
    </xdr:from>
    <xdr:to>
      <xdr:col>19</xdr:col>
      <xdr:colOff>177800</xdr:colOff>
      <xdr:row>98</xdr:row>
      <xdr:rowOff>31648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776185"/>
          <a:ext cx="889000" cy="5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85860</xdr:rowOff>
    </xdr:from>
    <xdr:to>
      <xdr:col>15</xdr:col>
      <xdr:colOff>50800</xdr:colOff>
      <xdr:row>98</xdr:row>
      <xdr:rowOff>31648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716510"/>
          <a:ext cx="889000" cy="1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85860</xdr:rowOff>
    </xdr:from>
    <xdr:to>
      <xdr:col>10</xdr:col>
      <xdr:colOff>114300</xdr:colOff>
      <xdr:row>99</xdr:row>
      <xdr:rowOff>26564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16510"/>
          <a:ext cx="889000" cy="2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125988</xdr:rowOff>
    </xdr:from>
    <xdr:to>
      <xdr:col>24</xdr:col>
      <xdr:colOff>114300</xdr:colOff>
      <xdr:row>97</xdr:row>
      <xdr:rowOff>56138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5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104415</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563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94735</xdr:rowOff>
    </xdr:from>
    <xdr:to>
      <xdr:col>20</xdr:col>
      <xdr:colOff>38100</xdr:colOff>
      <xdr:row>98</xdr:row>
      <xdr:rowOff>24885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7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16012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818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152298</xdr:rowOff>
    </xdr:from>
    <xdr:to>
      <xdr:col>15</xdr:col>
      <xdr:colOff>101600</xdr:colOff>
      <xdr:row>98</xdr:row>
      <xdr:rowOff>82448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7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73575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87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35060</xdr:rowOff>
    </xdr:from>
    <xdr:to>
      <xdr:col>10</xdr:col>
      <xdr:colOff>165100</xdr:colOff>
      <xdr:row>97</xdr:row>
      <xdr:rowOff>136660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6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127787</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58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147214</xdr:rowOff>
    </xdr:from>
    <xdr:to>
      <xdr:col>6</xdr:col>
      <xdr:colOff>38100</xdr:colOff>
      <xdr:row>99</xdr:row>
      <xdr:rowOff>77364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9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68491</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704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xdr:rowOff>
    </xdr:from>
    <xdr:to>
      <xdr:col>55</xdr:col>
      <xdr:colOff>0</xdr:colOff>
      <xdr:row>37</xdr:row>
      <xdr:rowOff>4042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343719"/>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31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150270</xdr:rowOff>
    </xdr:from>
    <xdr:to>
      <xdr:col>50</xdr:col>
      <xdr:colOff>114300</xdr:colOff>
      <xdr:row>37</xdr:row>
      <xdr:rowOff>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22470"/>
          <a:ext cx="8890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59772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40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150270</xdr:rowOff>
    </xdr:from>
    <xdr:to>
      <xdr:col>45</xdr:col>
      <xdr:colOff>177800</xdr:colOff>
      <xdr:row>37</xdr:row>
      <xdr:rowOff>35066</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22470"/>
          <a:ext cx="889000" cy="5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119649</xdr:rowOff>
    </xdr:from>
    <xdr:to>
      <xdr:col>41</xdr:col>
      <xdr:colOff>50800</xdr:colOff>
      <xdr:row>37</xdr:row>
      <xdr:rowOff>35066</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263149"/>
          <a:ext cx="889000" cy="11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2339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124692</xdr:rowOff>
    </xdr:from>
    <xdr:to>
      <xdr:col>55</xdr:col>
      <xdr:colOff>50800</xdr:colOff>
      <xdr:row>37</xdr:row>
      <xdr:rowOff>54842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29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147569</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1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120719</xdr:rowOff>
    </xdr:from>
    <xdr:to>
      <xdr:col>50</xdr:col>
      <xdr:colOff>165100</xdr:colOff>
      <xdr:row>37</xdr:row>
      <xdr:rowOff>50869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2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67396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0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99470</xdr:rowOff>
    </xdr:from>
    <xdr:to>
      <xdr:col>46</xdr:col>
      <xdr:colOff>38100</xdr:colOff>
      <xdr:row>37</xdr:row>
      <xdr:rowOff>29620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27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20747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36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155716</xdr:rowOff>
    </xdr:from>
    <xdr:to>
      <xdr:col>41</xdr:col>
      <xdr:colOff>101600</xdr:colOff>
      <xdr:row>37</xdr:row>
      <xdr:rowOff>85866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32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76993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42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68849</xdr:rowOff>
    </xdr:from>
    <xdr:to>
      <xdr:col>36</xdr:col>
      <xdr:colOff>165100</xdr:colOff>
      <xdr:row>30</xdr:row>
      <xdr:rowOff>170449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2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15526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4987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145338</xdr:rowOff>
    </xdr:from>
    <xdr:to>
      <xdr:col>55</xdr:col>
      <xdr:colOff>0</xdr:colOff>
      <xdr:row>54</xdr:row>
      <xdr:rowOff>163055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403638"/>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163055</xdr:rowOff>
    </xdr:from>
    <xdr:to>
      <xdr:col>50</xdr:col>
      <xdr:colOff>114300</xdr:colOff>
      <xdr:row>56</xdr:row>
      <xdr:rowOff>17037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421355"/>
          <a:ext cx="889000" cy="19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143948</xdr:rowOff>
    </xdr:from>
    <xdr:to>
      <xdr:col>45</xdr:col>
      <xdr:colOff>177800</xdr:colOff>
      <xdr:row>56</xdr:row>
      <xdr:rowOff>17037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402248"/>
          <a:ext cx="889000" cy="21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138709</xdr:rowOff>
    </xdr:from>
    <xdr:to>
      <xdr:col>41</xdr:col>
      <xdr:colOff>50800</xdr:colOff>
      <xdr:row>54</xdr:row>
      <xdr:rowOff>143948</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397009"/>
          <a:ext cx="8890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94538</xdr:rowOff>
    </xdr:from>
    <xdr:to>
      <xdr:col>55</xdr:col>
      <xdr:colOff>50800</xdr:colOff>
      <xdr:row>55</xdr:row>
      <xdr:rowOff>24688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5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117415</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112255</xdr:rowOff>
    </xdr:from>
    <xdr:to>
      <xdr:col>50</xdr:col>
      <xdr:colOff>165100</xdr:colOff>
      <xdr:row>55</xdr:row>
      <xdr:rowOff>42405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37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58932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14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137687</xdr:rowOff>
    </xdr:from>
    <xdr:to>
      <xdr:col>46</xdr:col>
      <xdr:colOff>38100</xdr:colOff>
      <xdr:row>56</xdr:row>
      <xdr:rowOff>67837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56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84364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34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93148</xdr:rowOff>
    </xdr:from>
    <xdr:to>
      <xdr:col>41</xdr:col>
      <xdr:colOff>101600</xdr:colOff>
      <xdr:row>55</xdr:row>
      <xdr:rowOff>23298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3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39825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1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87909</xdr:rowOff>
    </xdr:from>
    <xdr:to>
      <xdr:col>36</xdr:col>
      <xdr:colOff>165100</xdr:colOff>
      <xdr:row>55</xdr:row>
      <xdr:rowOff>18059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34586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165188</xdr:rowOff>
    </xdr:from>
    <xdr:to>
      <xdr:col>55</xdr:col>
      <xdr:colOff>0</xdr:colOff>
      <xdr:row>78</xdr:row>
      <xdr:rowOff>72797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366838"/>
          <a:ext cx="838200" cy="7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72797</xdr:rowOff>
    </xdr:from>
    <xdr:to>
      <xdr:col>50</xdr:col>
      <xdr:colOff>114300</xdr:colOff>
      <xdr:row>78</xdr:row>
      <xdr:rowOff>96419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44589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58319</xdr:rowOff>
    </xdr:from>
    <xdr:to>
      <xdr:col>45</xdr:col>
      <xdr:colOff>177800</xdr:colOff>
      <xdr:row>78</xdr:row>
      <xdr:rowOff>96419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3141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58319</xdr:rowOff>
    </xdr:from>
    <xdr:to>
      <xdr:col>41</xdr:col>
      <xdr:colOff>50800</xdr:colOff>
      <xdr:row>78</xdr:row>
      <xdr:rowOff>97065</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31419"/>
          <a:ext cx="889000" cy="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114388</xdr:rowOff>
    </xdr:from>
    <xdr:to>
      <xdr:col>55</xdr:col>
      <xdr:colOff>50800</xdr:colOff>
      <xdr:row>78</xdr:row>
      <xdr:rowOff>44538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92815</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29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21997</xdr:rowOff>
    </xdr:from>
    <xdr:to>
      <xdr:col>50</xdr:col>
      <xdr:colOff>165100</xdr:colOff>
      <xdr:row>78</xdr:row>
      <xdr:rowOff>123597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114724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8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45619</xdr:rowOff>
    </xdr:from>
    <xdr:to>
      <xdr:col>46</xdr:col>
      <xdr:colOff>38100</xdr:colOff>
      <xdr:row>78</xdr:row>
      <xdr:rowOff>147219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138346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51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7519</xdr:rowOff>
    </xdr:from>
    <xdr:to>
      <xdr:col>41</xdr:col>
      <xdr:colOff>101600</xdr:colOff>
      <xdr:row>78</xdr:row>
      <xdr:rowOff>109119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100246</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46265</xdr:rowOff>
    </xdr:from>
    <xdr:to>
      <xdr:col>36</xdr:col>
      <xdr:colOff>165100</xdr:colOff>
      <xdr:row>78</xdr:row>
      <xdr:rowOff>147865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138992</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1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37058</xdr:rowOff>
    </xdr:from>
    <xdr:to>
      <xdr:col>55</xdr:col>
      <xdr:colOff>0</xdr:colOff>
      <xdr:row>95</xdr:row>
      <xdr:rowOff>6255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53358"/>
          <a:ext cx="838200" cy="14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51821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39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6255</xdr:rowOff>
    </xdr:from>
    <xdr:to>
      <xdr:col>50</xdr:col>
      <xdr:colOff>114300</xdr:colOff>
      <xdr:row>95</xdr:row>
      <xdr:rowOff>87140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294005"/>
          <a:ext cx="889000" cy="8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141415</xdr:rowOff>
    </xdr:from>
    <xdr:to>
      <xdr:col>45</xdr:col>
      <xdr:colOff>177800</xdr:colOff>
      <xdr:row>95</xdr:row>
      <xdr:rowOff>87140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257715"/>
          <a:ext cx="889000" cy="11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141415</xdr:rowOff>
    </xdr:from>
    <xdr:to>
      <xdr:col>41</xdr:col>
      <xdr:colOff>50800</xdr:colOff>
      <xdr:row>95</xdr:row>
      <xdr:rowOff>73234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257715"/>
          <a:ext cx="889000" cy="10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111562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157708</xdr:rowOff>
    </xdr:from>
    <xdr:to>
      <xdr:col>55</xdr:col>
      <xdr:colOff>50800</xdr:colOff>
      <xdr:row>94</xdr:row>
      <xdr:rowOff>87858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1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9135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126905</xdr:rowOff>
    </xdr:from>
    <xdr:to>
      <xdr:col>50</xdr:col>
      <xdr:colOff>165100</xdr:colOff>
      <xdr:row>95</xdr:row>
      <xdr:rowOff>57055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24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73582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01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36340</xdr:rowOff>
    </xdr:from>
    <xdr:to>
      <xdr:col>46</xdr:col>
      <xdr:colOff>38100</xdr:colOff>
      <xdr:row>95</xdr:row>
      <xdr:rowOff>137940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32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154467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9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90615</xdr:rowOff>
    </xdr:from>
    <xdr:to>
      <xdr:col>41</xdr:col>
      <xdr:colOff>101600</xdr:colOff>
      <xdr:row>95</xdr:row>
      <xdr:rowOff>20765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37292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59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22434</xdr:rowOff>
    </xdr:from>
    <xdr:to>
      <xdr:col>36</xdr:col>
      <xdr:colOff>165100</xdr:colOff>
      <xdr:row>95</xdr:row>
      <xdr:rowOff>124034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140561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134584</xdr:rowOff>
    </xdr:from>
    <xdr:to>
      <xdr:col>85</xdr:col>
      <xdr:colOff>127000</xdr:colOff>
      <xdr:row>39</xdr:row>
      <xdr:rowOff>46410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49684"/>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134584</xdr:rowOff>
    </xdr:from>
    <xdr:to>
      <xdr:col>81</xdr:col>
      <xdr:colOff>50800</xdr:colOff>
      <xdr:row>39</xdr:row>
      <xdr:rowOff>92239</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649684"/>
          <a:ext cx="889000" cy="12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92239</xdr:rowOff>
    </xdr:from>
    <xdr:to>
      <xdr:col>76</xdr:col>
      <xdr:colOff>114300</xdr:colOff>
      <xdr:row>39</xdr:row>
      <xdr:rowOff>96919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78789"/>
          <a:ext cx="8890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94089</xdr:rowOff>
    </xdr:from>
    <xdr:to>
      <xdr:col>71</xdr:col>
      <xdr:colOff>177800</xdr:colOff>
      <xdr:row>39</xdr:row>
      <xdr:rowOff>96919</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0639"/>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167060</xdr:rowOff>
    </xdr:from>
    <xdr:to>
      <xdr:col>85</xdr:col>
      <xdr:colOff>177800</xdr:colOff>
      <xdr:row>39</xdr:row>
      <xdr:rowOff>97210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8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83438</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83784</xdr:rowOff>
    </xdr:from>
    <xdr:to>
      <xdr:col>81</xdr:col>
      <xdr:colOff>101600</xdr:colOff>
      <xdr:row>39</xdr:row>
      <xdr:rowOff>13934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59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30461</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37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41439</xdr:rowOff>
    </xdr:from>
    <xdr:to>
      <xdr:col>76</xdr:col>
      <xdr:colOff>165100</xdr:colOff>
      <xdr:row>39</xdr:row>
      <xdr:rowOff>143039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134166</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8207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46119</xdr:rowOff>
    </xdr:from>
    <xdr:to>
      <xdr:col>72</xdr:col>
      <xdr:colOff>38100</xdr:colOff>
      <xdr:row>39</xdr:row>
      <xdr:rowOff>147719</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138846</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825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43289</xdr:rowOff>
    </xdr:from>
    <xdr:to>
      <xdr:col>67</xdr:col>
      <xdr:colOff>101600</xdr:colOff>
      <xdr:row>39</xdr:row>
      <xdr:rowOff>144889</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136016</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2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151107</xdr:rowOff>
    </xdr:from>
    <xdr:to>
      <xdr:col>85</xdr:col>
      <xdr:colOff>127000</xdr:colOff>
      <xdr:row>77</xdr:row>
      <xdr:rowOff>152341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352757"/>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61074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919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151107</xdr:rowOff>
    </xdr:from>
    <xdr:to>
      <xdr:col>81</xdr:col>
      <xdr:colOff>50800</xdr:colOff>
      <xdr:row>78</xdr:row>
      <xdr:rowOff>3226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3352757"/>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149786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3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3226</xdr:rowOff>
    </xdr:from>
    <xdr:to>
      <xdr:col>76</xdr:col>
      <xdr:colOff>114300</xdr:colOff>
      <xdr:row>78</xdr:row>
      <xdr:rowOff>46020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376326"/>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147476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46020</xdr:rowOff>
    </xdr:from>
    <xdr:to>
      <xdr:col>71</xdr:col>
      <xdr:colOff>177800</xdr:colOff>
      <xdr:row>78</xdr:row>
      <xdr:rowOff>58753</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419120"/>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150929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3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101541</xdr:rowOff>
    </xdr:from>
    <xdr:to>
      <xdr:col>85</xdr:col>
      <xdr:colOff>177800</xdr:colOff>
      <xdr:row>78</xdr:row>
      <xdr:rowOff>31691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30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79968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28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100307</xdr:rowOff>
    </xdr:from>
    <xdr:to>
      <xdr:col>81</xdr:col>
      <xdr:colOff>101600</xdr:colOff>
      <xdr:row>78</xdr:row>
      <xdr:rowOff>30457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30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21584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123876</xdr:rowOff>
    </xdr:from>
    <xdr:to>
      <xdr:col>76</xdr:col>
      <xdr:colOff>165100</xdr:colOff>
      <xdr:row>78</xdr:row>
      <xdr:rowOff>54026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3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45153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4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166670</xdr:rowOff>
    </xdr:from>
    <xdr:to>
      <xdr:col>72</xdr:col>
      <xdr:colOff>38100</xdr:colOff>
      <xdr:row>78</xdr:row>
      <xdr:rowOff>96820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36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87947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46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7953</xdr:rowOff>
    </xdr:from>
    <xdr:to>
      <xdr:col>67</xdr:col>
      <xdr:colOff>101600</xdr:colOff>
      <xdr:row>78</xdr:row>
      <xdr:rowOff>109553</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3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100680</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4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111640</xdr:rowOff>
    </xdr:from>
    <xdr:to>
      <xdr:col>85</xdr:col>
      <xdr:colOff>127000</xdr:colOff>
      <xdr:row>98</xdr:row>
      <xdr:rowOff>129870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13740"/>
          <a:ext cx="838200" cy="1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111640</xdr:rowOff>
    </xdr:from>
    <xdr:to>
      <xdr:col>81</xdr:col>
      <xdr:colOff>50800</xdr:colOff>
      <xdr:row>99</xdr:row>
      <xdr:rowOff>11664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13740"/>
          <a:ext cx="889000" cy="7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4883</xdr:rowOff>
    </xdr:from>
    <xdr:to>
      <xdr:col>76</xdr:col>
      <xdr:colOff>114300</xdr:colOff>
      <xdr:row>99</xdr:row>
      <xdr:rowOff>11664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978433"/>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48737</xdr:rowOff>
    </xdr:from>
    <xdr:to>
      <xdr:col>71</xdr:col>
      <xdr:colOff>177800</xdr:colOff>
      <xdr:row>99</xdr:row>
      <xdr:rowOff>4883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850837"/>
          <a:ext cx="889000" cy="1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113180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1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79070</xdr:rowOff>
    </xdr:from>
    <xdr:to>
      <xdr:col>85</xdr:col>
      <xdr:colOff>177800</xdr:colOff>
      <xdr:row>99</xdr:row>
      <xdr:rowOff>9220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8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165447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60840</xdr:rowOff>
    </xdr:from>
    <xdr:to>
      <xdr:col>81</xdr:col>
      <xdr:colOff>101600</xdr:colOff>
      <xdr:row>98</xdr:row>
      <xdr:rowOff>162440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8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153567</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5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132314</xdr:rowOff>
    </xdr:from>
    <xdr:to>
      <xdr:col>76</xdr:col>
      <xdr:colOff>165100</xdr:colOff>
      <xdr:row>99</xdr:row>
      <xdr:rowOff>62464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3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53591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2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125533</xdr:rowOff>
    </xdr:from>
    <xdr:to>
      <xdr:col>72</xdr:col>
      <xdr:colOff>38100</xdr:colOff>
      <xdr:row>99</xdr:row>
      <xdr:rowOff>55683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46810</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2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169387</xdr:rowOff>
    </xdr:from>
    <xdr:to>
      <xdr:col>67</xdr:col>
      <xdr:colOff>101600</xdr:colOff>
      <xdr:row>98</xdr:row>
      <xdr:rowOff>99537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80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116064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657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30886</xdr:rowOff>
    </xdr:from>
    <xdr:to>
      <xdr:col>116</xdr:col>
      <xdr:colOff>63500</xdr:colOff>
      <xdr:row>38</xdr:row>
      <xdr:rowOff>32258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54598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32258</xdr:rowOff>
    </xdr:from>
    <xdr:to>
      <xdr:col>111</xdr:col>
      <xdr:colOff>177800</xdr:colOff>
      <xdr:row>38</xdr:row>
      <xdr:rowOff>35916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47358"/>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24485</xdr:rowOff>
    </xdr:from>
    <xdr:to>
      <xdr:col>107</xdr:col>
      <xdr:colOff>50800</xdr:colOff>
      <xdr:row>38</xdr:row>
      <xdr:rowOff>35916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3958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17856</xdr:rowOff>
    </xdr:from>
    <xdr:to>
      <xdr:col>102</xdr:col>
      <xdr:colOff>114300</xdr:colOff>
      <xdr:row>38</xdr:row>
      <xdr:rowOff>24485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32956"/>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151536</xdr:rowOff>
    </xdr:from>
    <xdr:to>
      <xdr:col>116</xdr:col>
      <xdr:colOff>114300</xdr:colOff>
      <xdr:row>38</xdr:row>
      <xdr:rowOff>81686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4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66463</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10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152908</xdr:rowOff>
    </xdr:from>
    <xdr:to>
      <xdr:col>112</xdr:col>
      <xdr:colOff>38100</xdr:colOff>
      <xdr:row>38</xdr:row>
      <xdr:rowOff>83058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9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74185</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589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156566</xdr:rowOff>
    </xdr:from>
    <xdr:to>
      <xdr:col>107</xdr:col>
      <xdr:colOff>101600</xdr:colOff>
      <xdr:row>38</xdr:row>
      <xdr:rowOff>86716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77843</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592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145136</xdr:rowOff>
    </xdr:from>
    <xdr:to>
      <xdr:col>102</xdr:col>
      <xdr:colOff>165100</xdr:colOff>
      <xdr:row>38</xdr:row>
      <xdr:rowOff>75285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66412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8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138506</xdr:rowOff>
    </xdr:from>
    <xdr:to>
      <xdr:col>98</xdr:col>
      <xdr:colOff>38100</xdr:colOff>
      <xdr:row>38</xdr:row>
      <xdr:rowOff>68656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59783</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5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155949</xdr:rowOff>
    </xdr:from>
    <xdr:to>
      <xdr:col>116</xdr:col>
      <xdr:colOff>63500</xdr:colOff>
      <xdr:row>58</xdr:row>
      <xdr:rowOff>159341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100049"/>
          <a:ext cx="838200" cy="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154636</xdr:rowOff>
    </xdr:from>
    <xdr:to>
      <xdr:col>111</xdr:col>
      <xdr:colOff>177800</xdr:colOff>
      <xdr:row>58</xdr:row>
      <xdr:rowOff>155949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98736"/>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132804</xdr:rowOff>
    </xdr:from>
    <xdr:to>
      <xdr:col>107</xdr:col>
      <xdr:colOff>50800</xdr:colOff>
      <xdr:row>58</xdr:row>
      <xdr:rowOff>154636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7690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132804</xdr:rowOff>
    </xdr:from>
    <xdr:to>
      <xdr:col>102</xdr:col>
      <xdr:colOff>114300</xdr:colOff>
      <xdr:row>58</xdr:row>
      <xdr:rowOff>143587</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76904"/>
          <a:ext cx="889000" cy="1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108541</xdr:rowOff>
    </xdr:from>
    <xdr:to>
      <xdr:col>116</xdr:col>
      <xdr:colOff>114300</xdr:colOff>
      <xdr:row>59</xdr:row>
      <xdr:rowOff>38691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23468</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6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105149</xdr:rowOff>
    </xdr:from>
    <xdr:to>
      <xdr:col>112</xdr:col>
      <xdr:colOff>38100</xdr:colOff>
      <xdr:row>59</xdr:row>
      <xdr:rowOff>35299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26426</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4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103836</xdr:rowOff>
    </xdr:from>
    <xdr:to>
      <xdr:col>107</xdr:col>
      <xdr:colOff>101600</xdr:colOff>
      <xdr:row>59</xdr:row>
      <xdr:rowOff>33986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4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25113</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1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82004</xdr:rowOff>
    </xdr:from>
    <xdr:to>
      <xdr:col>102</xdr:col>
      <xdr:colOff>165100</xdr:colOff>
      <xdr:row>59</xdr:row>
      <xdr:rowOff>12154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3281</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92787</xdr:rowOff>
    </xdr:from>
    <xdr:to>
      <xdr:col>98</xdr:col>
      <xdr:colOff>38100</xdr:colOff>
      <xdr:row>59</xdr:row>
      <xdr:rowOff>22937</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14064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2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38658</xdr:rowOff>
    </xdr:from>
    <xdr:to>
      <xdr:col>116</xdr:col>
      <xdr:colOff>63500</xdr:colOff>
      <xdr:row>78</xdr:row>
      <xdr:rowOff>68035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411758"/>
          <a:ext cx="838200" cy="2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68035</xdr:rowOff>
    </xdr:from>
    <xdr:to>
      <xdr:col>111</xdr:col>
      <xdr:colOff>177800</xdr:colOff>
      <xdr:row>78</xdr:row>
      <xdr:rowOff>97561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441135"/>
          <a:ext cx="889000" cy="2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97561</xdr:rowOff>
    </xdr:from>
    <xdr:to>
      <xdr:col>107</xdr:col>
      <xdr:colOff>50800</xdr:colOff>
      <xdr:row>78</xdr:row>
      <xdr:rowOff>114897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470661"/>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114897</xdr:rowOff>
    </xdr:from>
    <xdr:to>
      <xdr:col>102</xdr:col>
      <xdr:colOff>114300</xdr:colOff>
      <xdr:row>78</xdr:row>
      <xdr:rowOff>133452</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487997"/>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159308</xdr:rowOff>
    </xdr:from>
    <xdr:to>
      <xdr:col>116</xdr:col>
      <xdr:colOff>114300</xdr:colOff>
      <xdr:row>78</xdr:row>
      <xdr:rowOff>89458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3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74235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27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17235</xdr:rowOff>
    </xdr:from>
    <xdr:to>
      <xdr:col>112</xdr:col>
      <xdr:colOff>38100</xdr:colOff>
      <xdr:row>78</xdr:row>
      <xdr:rowOff>118835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109962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48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46761</xdr:rowOff>
    </xdr:from>
    <xdr:to>
      <xdr:col>107</xdr:col>
      <xdr:colOff>101600</xdr:colOff>
      <xdr:row>78</xdr:row>
      <xdr:rowOff>148361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4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139488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51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64097</xdr:rowOff>
    </xdr:from>
    <xdr:to>
      <xdr:col>102</xdr:col>
      <xdr:colOff>165100</xdr:colOff>
      <xdr:row>78</xdr:row>
      <xdr:rowOff>165697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156824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5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82652</xdr:rowOff>
    </xdr:from>
    <xdr:to>
      <xdr:col>98</xdr:col>
      <xdr:colOff>38100</xdr:colOff>
      <xdr:row>79</xdr:row>
      <xdr:rowOff>12802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4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3929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5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人件費は、住民一人当たり</a:t>
          </a:r>
          <a:r>
            <a:rPr kumimoji="1" lang="en-US" altLang="ja-JP" sz="1100">
              <a:latin typeface="ＭＳ Ｐゴシック" panose="020B0600070205080204" pitchFamily="50" charset="-128"/>
              <a:ea typeface="ＭＳ Ｐゴシック" panose="020B0600070205080204" pitchFamily="50" charset="-128"/>
            </a:rPr>
            <a:t>63,440</a:t>
          </a:r>
          <a:r>
            <a:rPr kumimoji="1" lang="ja-JP" altLang="en-US" sz="1100">
              <a:latin typeface="ＭＳ Ｐゴシック" panose="020B0600070205080204" pitchFamily="50" charset="-128"/>
              <a:ea typeface="ＭＳ Ｐゴシック" panose="020B0600070205080204" pitchFamily="50" charset="-128"/>
            </a:rPr>
            <a:t>円となっており、類似団体と比較して一人当たりのコストは低い水準にある。今後も、上昇傾向にある人件費に対し、給与水準の適正化を図るとともに、定員の適正化に努める。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年度の住民一人当たりの歳出額は</a:t>
          </a:r>
          <a:r>
            <a:rPr kumimoji="1" lang="en-US" altLang="ja-JP" sz="1100">
              <a:latin typeface="ＭＳ Ｐゴシック" panose="020B0600070205080204" pitchFamily="50" charset="-128"/>
              <a:ea typeface="ＭＳ Ｐゴシック" panose="020B0600070205080204" pitchFamily="50" charset="-128"/>
            </a:rPr>
            <a:t>412,372</a:t>
          </a:r>
          <a:r>
            <a:rPr kumimoji="1" lang="ja-JP" altLang="en-US" sz="1100">
              <a:latin typeface="ＭＳ Ｐゴシック" panose="020B0600070205080204" pitchFamily="50" charset="-128"/>
              <a:ea typeface="ＭＳ Ｐゴシック" panose="020B0600070205080204" pitchFamily="50" charset="-128"/>
            </a:rPr>
            <a:t>円であり、令和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年度と比較して</a:t>
          </a:r>
          <a:r>
            <a:rPr kumimoji="1" lang="en-US" altLang="ja-JP" sz="1100">
              <a:latin typeface="ＭＳ Ｐゴシック" panose="020B0600070205080204" pitchFamily="50" charset="-128"/>
              <a:ea typeface="ＭＳ Ｐゴシック" panose="020B0600070205080204" pitchFamily="50" charset="-128"/>
            </a:rPr>
            <a:t>21,122</a:t>
          </a:r>
          <a:r>
            <a:rPr kumimoji="1" lang="ja-JP" altLang="en-US" sz="1100">
              <a:latin typeface="ＭＳ Ｐゴシック" panose="020B0600070205080204" pitchFamily="50" charset="-128"/>
              <a:ea typeface="ＭＳ Ｐゴシック" panose="020B0600070205080204" pitchFamily="50" charset="-128"/>
            </a:rPr>
            <a:t>円増加した。類似団体と比較すると、本市の歳出は総じて少なく、中でも、維持補修費、普通建設事業費（うち新規整備）、扶助費、公債費、繰出金等の歳出が少ない傾向にある。</a:t>
          </a:r>
        </a:p>
        <a:p>
          <a:r>
            <a:rPr kumimoji="1" lang="ja-JP" altLang="en-US" sz="1100">
              <a:latin typeface="ＭＳ Ｐゴシック" panose="020B0600070205080204" pitchFamily="50" charset="-128"/>
              <a:ea typeface="ＭＳ Ｐゴシック" panose="020B0600070205080204" pitchFamily="50" charset="-128"/>
            </a:rPr>
            <a:t>補助費等は、住民一人当たり</a:t>
          </a:r>
          <a:r>
            <a:rPr kumimoji="1" lang="en-US" altLang="ja-JP" sz="1100">
              <a:latin typeface="ＭＳ Ｐゴシック" panose="020B0600070205080204" pitchFamily="50" charset="-128"/>
              <a:ea typeface="ＭＳ Ｐゴシック" panose="020B0600070205080204" pitchFamily="50" charset="-128"/>
            </a:rPr>
            <a:t>40,212</a:t>
          </a:r>
          <a:r>
            <a:rPr kumimoji="1" lang="ja-JP" altLang="en-US" sz="1100">
              <a:latin typeface="ＭＳ Ｐゴシック" panose="020B0600070205080204" pitchFamily="50" charset="-128"/>
              <a:ea typeface="ＭＳ Ｐゴシック" panose="020B0600070205080204" pitchFamily="50" charset="-128"/>
            </a:rPr>
            <a:t>円となり、前年度と比較して</a:t>
          </a:r>
          <a:r>
            <a:rPr kumimoji="1" lang="en-US" altLang="ja-JP" sz="1100">
              <a:latin typeface="ＭＳ Ｐゴシック" panose="020B0600070205080204" pitchFamily="50" charset="-128"/>
              <a:ea typeface="ＭＳ Ｐゴシック" panose="020B0600070205080204" pitchFamily="50" charset="-128"/>
            </a:rPr>
            <a:t>365</a:t>
          </a:r>
          <a:r>
            <a:rPr kumimoji="1" lang="ja-JP" altLang="en-US" sz="1100">
              <a:latin typeface="ＭＳ Ｐゴシック" panose="020B0600070205080204" pitchFamily="50" charset="-128"/>
              <a:ea typeface="ＭＳ Ｐゴシック" panose="020B0600070205080204" pitchFamily="50" charset="-128"/>
            </a:rPr>
            <a:t>円減少したものの、類似団体と比較すると本市の歳出は多い水準にある。</a:t>
          </a:r>
        </a:p>
        <a:p>
          <a:r>
            <a:rPr kumimoji="1" lang="ja-JP" altLang="en-US" sz="1100">
              <a:latin typeface="ＭＳ Ｐゴシック" panose="020B0600070205080204" pitchFamily="50" charset="-128"/>
              <a:ea typeface="ＭＳ Ｐゴシック" panose="020B0600070205080204" pitchFamily="50" charset="-128"/>
            </a:rPr>
            <a:t>普通建設事業費は、駅前大通二丁目地区第一種市街地再開発等事業費や美術博物館整備事業費が皆減となったものの、ごみ処理施設整備等事業費の皆増や市立高等学校整備事業費の増などにより、住民一人当たりの金額は</a:t>
          </a:r>
          <a:r>
            <a:rPr kumimoji="1" lang="en-US" altLang="ja-JP" sz="1100">
              <a:latin typeface="ＭＳ Ｐゴシック" panose="020B0600070205080204" pitchFamily="50" charset="-128"/>
              <a:ea typeface="ＭＳ Ｐゴシック" panose="020B0600070205080204" pitchFamily="50" charset="-128"/>
            </a:rPr>
            <a:t>59,704</a:t>
          </a:r>
          <a:r>
            <a:rPr kumimoji="1" lang="ja-JP" altLang="en-US" sz="1100">
              <a:latin typeface="ＭＳ Ｐゴシック" panose="020B0600070205080204" pitchFamily="50" charset="-128"/>
              <a:ea typeface="ＭＳ Ｐゴシック" panose="020B0600070205080204" pitchFamily="50" charset="-128"/>
            </a:rPr>
            <a:t>円となり、前年度と比較して</a:t>
          </a:r>
          <a:r>
            <a:rPr kumimoji="1" lang="en-US" altLang="ja-JP" sz="1100">
              <a:latin typeface="ＭＳ Ｐゴシック" panose="020B0600070205080204" pitchFamily="50" charset="-128"/>
              <a:ea typeface="ＭＳ Ｐゴシック" panose="020B0600070205080204" pitchFamily="50" charset="-128"/>
            </a:rPr>
            <a:t>930</a:t>
          </a:r>
          <a:r>
            <a:rPr kumimoji="1" lang="ja-JP" altLang="en-US" sz="1100">
              <a:latin typeface="ＭＳ Ｐゴシック" panose="020B0600070205080204" pitchFamily="50" charset="-128"/>
              <a:ea typeface="ＭＳ Ｐゴシック" panose="020B0600070205080204" pitchFamily="50" charset="-128"/>
            </a:rPr>
            <a:t>円増加した。類似団体と比較すると新規整備は低い傾向にあるが、更新整備で</a:t>
          </a:r>
          <a:r>
            <a:rPr kumimoji="1" lang="en-US" altLang="ja-JP" sz="1100">
              <a:latin typeface="ＭＳ Ｐゴシック" panose="020B0600070205080204" pitchFamily="50" charset="-128"/>
              <a:ea typeface="ＭＳ Ｐゴシック" panose="020B0600070205080204" pitchFamily="50" charset="-128"/>
            </a:rPr>
            <a:t>13,574</a:t>
          </a:r>
          <a:r>
            <a:rPr kumimoji="1" lang="ja-JP" altLang="en-US" sz="1100">
              <a:latin typeface="ＭＳ Ｐゴシック" panose="020B0600070205080204" pitchFamily="50" charset="-128"/>
              <a:ea typeface="ＭＳ Ｐゴシック" panose="020B0600070205080204" pitchFamily="50" charset="-128"/>
            </a:rPr>
            <a:t>円上回っており、今後も施設の老朽化対策に要する費用の増加が見込まれる。</a:t>
          </a:r>
        </a:p>
        <a:p>
          <a:r>
            <a:rPr kumimoji="1" lang="ja-JP" altLang="en-US" sz="1100">
              <a:latin typeface="ＭＳ Ｐゴシック" panose="020B0600070205080204" pitchFamily="50" charset="-128"/>
              <a:ea typeface="ＭＳ Ｐゴシック" panose="020B0600070205080204" pitchFamily="50" charset="-128"/>
            </a:rPr>
            <a:t>扶助費は、定額減税補足給付金給付事業費の増により、住民一人当たりの金額は</a:t>
          </a:r>
          <a:r>
            <a:rPr kumimoji="1" lang="en-US" altLang="ja-JP" sz="1100">
              <a:latin typeface="ＭＳ Ｐゴシック" panose="020B0600070205080204" pitchFamily="50" charset="-128"/>
              <a:ea typeface="ＭＳ Ｐゴシック" panose="020B0600070205080204" pitchFamily="50" charset="-128"/>
            </a:rPr>
            <a:t>130,093</a:t>
          </a:r>
          <a:r>
            <a:rPr kumimoji="1" lang="ja-JP" altLang="en-US" sz="1100">
              <a:latin typeface="ＭＳ Ｐゴシック" panose="020B0600070205080204" pitchFamily="50" charset="-128"/>
              <a:ea typeface="ＭＳ Ｐゴシック" panose="020B0600070205080204" pitchFamily="50" charset="-128"/>
            </a:rPr>
            <a:t>円となり、前年度と比較して</a:t>
          </a:r>
          <a:r>
            <a:rPr kumimoji="1" lang="en-US" altLang="ja-JP" sz="1100">
              <a:latin typeface="ＭＳ Ｐゴシック" panose="020B0600070205080204" pitchFamily="50" charset="-128"/>
              <a:ea typeface="ＭＳ Ｐゴシック" panose="020B0600070205080204" pitchFamily="50" charset="-128"/>
            </a:rPr>
            <a:t>12,879</a:t>
          </a:r>
          <a:r>
            <a:rPr kumimoji="1" lang="ja-JP" altLang="en-US" sz="1100">
              <a:latin typeface="ＭＳ Ｐゴシック" panose="020B0600070205080204" pitchFamily="50" charset="-128"/>
              <a:ea typeface="ＭＳ Ｐゴシック" panose="020B0600070205080204" pitchFamily="50" charset="-128"/>
            </a:rPr>
            <a:t>円増加した。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積立金は、公共施設等整備基金積立金の減少や星野眞吾・高畑郁子美術振興基金積立金の皆減などにより、住民一人当たりの金額は</a:t>
          </a:r>
          <a:r>
            <a:rPr kumimoji="1" lang="en-US" altLang="ja-JP" sz="1100">
              <a:latin typeface="ＭＳ Ｐゴシック" panose="020B0600070205080204" pitchFamily="50" charset="-128"/>
              <a:ea typeface="ＭＳ Ｐゴシック" panose="020B0600070205080204" pitchFamily="50" charset="-128"/>
            </a:rPr>
            <a:t>4,516</a:t>
          </a:r>
          <a:r>
            <a:rPr kumimoji="1" lang="ja-JP" altLang="en-US" sz="1100">
              <a:latin typeface="ＭＳ Ｐゴシック" panose="020B0600070205080204" pitchFamily="50" charset="-128"/>
              <a:ea typeface="ＭＳ Ｐゴシック" panose="020B0600070205080204" pitchFamily="50" charset="-128"/>
            </a:rPr>
            <a:t>円となり、前年度と比較して</a:t>
          </a:r>
          <a:r>
            <a:rPr kumimoji="1" lang="en-US" altLang="ja-JP" sz="1100">
              <a:latin typeface="ＭＳ Ｐゴシック" panose="020B0600070205080204" pitchFamily="50" charset="-128"/>
              <a:ea typeface="ＭＳ Ｐゴシック" panose="020B0600070205080204" pitchFamily="50" charset="-128"/>
            </a:rPr>
            <a:t>957</a:t>
          </a:r>
          <a:r>
            <a:rPr kumimoji="1" lang="ja-JP" altLang="en-US" sz="1100">
              <a:latin typeface="ＭＳ Ｐゴシック" panose="020B0600070205080204" pitchFamily="50" charset="-128"/>
              <a:ea typeface="ＭＳ Ｐゴシック" panose="020B0600070205080204" pitchFamily="50" charset="-128"/>
            </a:rPr>
            <a:t>円減少した。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366,089
344,561
262.00
153,045,496
150,964,681
1,513,936
77,926,665
98,976,977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8636</xdr:rowOff>
    </xdr:from>
    <xdr:to>
      <xdr:col>24</xdr:col>
      <xdr:colOff>63500</xdr:colOff>
      <xdr:row>36</xdr:row>
      <xdr:rowOff>26162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0836"/>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26162</xdr:rowOff>
    </xdr:from>
    <xdr:to>
      <xdr:col>19</xdr:col>
      <xdr:colOff>177800</xdr:colOff>
      <xdr:row>36</xdr:row>
      <xdr:rowOff>55118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83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21590</xdr:rowOff>
    </xdr:from>
    <xdr:to>
      <xdr:col>15</xdr:col>
      <xdr:colOff>50800</xdr:colOff>
      <xdr:row>36</xdr:row>
      <xdr:rowOff>55118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3790"/>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21590</xdr:rowOff>
    </xdr:from>
    <xdr:to>
      <xdr:col>10</xdr:col>
      <xdr:colOff>114300</xdr:colOff>
      <xdr:row>36</xdr:row>
      <xdr:rowOff>76454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379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129286</xdr:rowOff>
    </xdr:from>
    <xdr:to>
      <xdr:col>24</xdr:col>
      <xdr:colOff>114300</xdr:colOff>
      <xdr:row>36</xdr:row>
      <xdr:rowOff>59436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107713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8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146812</xdr:rowOff>
    </xdr:from>
    <xdr:to>
      <xdr:col>20</xdr:col>
      <xdr:colOff>38100</xdr:colOff>
      <xdr:row>36</xdr:row>
      <xdr:rowOff>76962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68089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4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4318</xdr:rowOff>
    </xdr:from>
    <xdr:to>
      <xdr:col>15</xdr:col>
      <xdr:colOff>101600</xdr:colOff>
      <xdr:row>36</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97045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142240</xdr:rowOff>
    </xdr:from>
    <xdr:to>
      <xdr:col>10</xdr:col>
      <xdr:colOff>165100</xdr:colOff>
      <xdr:row>36</xdr:row>
      <xdr:rowOff>72390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63517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28194</xdr:rowOff>
    </xdr:from>
    <xdr:to>
      <xdr:col>24</xdr:col>
      <xdr:colOff>63500</xdr:colOff>
      <xdr:row>59</xdr:row>
      <xdr:rowOff>85217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43744"/>
          <a:ext cx="8382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85217</xdr:rowOff>
    </xdr:from>
    <xdr:to>
      <xdr:col>19</xdr:col>
      <xdr:colOff>177800</xdr:colOff>
      <xdr:row>59</xdr:row>
      <xdr:rowOff>119596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200767"/>
          <a:ext cx="889000" cy="3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119596</xdr:rowOff>
    </xdr:from>
    <xdr:to>
      <xdr:col>15</xdr:col>
      <xdr:colOff>50800</xdr:colOff>
      <xdr:row>59</xdr:row>
      <xdr:rowOff>135586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235146"/>
          <a:ext cx="8890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36284</xdr:rowOff>
    </xdr:from>
    <xdr:to>
      <xdr:col>10</xdr:col>
      <xdr:colOff>114300</xdr:colOff>
      <xdr:row>59</xdr:row>
      <xdr:rowOff>135586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951684"/>
          <a:ext cx="889000" cy="129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148844</xdr:rowOff>
    </xdr:from>
    <xdr:to>
      <xdr:col>24</xdr:col>
      <xdr:colOff>114300</xdr:colOff>
      <xdr:row>59</xdr:row>
      <xdr:rowOff>78994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63771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34417</xdr:rowOff>
    </xdr:from>
    <xdr:to>
      <xdr:col>20</xdr:col>
      <xdr:colOff>38100</xdr:colOff>
      <xdr:row>59</xdr:row>
      <xdr:rowOff>136017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127144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24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68796</xdr:rowOff>
    </xdr:from>
    <xdr:to>
      <xdr:col>15</xdr:col>
      <xdr:colOff>101600</xdr:colOff>
      <xdr:row>59</xdr:row>
      <xdr:rowOff>170396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8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161523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2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84786</xdr:rowOff>
    </xdr:from>
    <xdr:to>
      <xdr:col>10</xdr:col>
      <xdr:colOff>165100</xdr:colOff>
      <xdr:row>60</xdr:row>
      <xdr:rowOff>14936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2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60</xdr:row>
      <xdr:rowOff>6063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9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156934</xdr:rowOff>
    </xdr:from>
    <xdr:to>
      <xdr:col>6</xdr:col>
      <xdr:colOff>38100</xdr:colOff>
      <xdr:row>52</xdr:row>
      <xdr:rowOff>87084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90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78211</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99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59618</xdr:rowOff>
    </xdr:from>
    <xdr:to>
      <xdr:col>24</xdr:col>
      <xdr:colOff>62865</xdr:colOff>
      <xdr:row>77</xdr:row>
      <xdr:rowOff>34310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32568"/>
          <a:ext cx="1270" cy="100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38137</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239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34310</xdr:rowOff>
    </xdr:from>
    <xdr:to>
      <xdr:col>24</xdr:col>
      <xdr:colOff>152400</xdr:colOff>
      <xdr:row>77</xdr:row>
      <xdr:rowOff>34310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23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6295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0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59618</xdr:rowOff>
    </xdr:from>
    <xdr:to>
      <xdr:col>24</xdr:col>
      <xdr:colOff>152400</xdr:colOff>
      <xdr:row>71</xdr:row>
      <xdr:rowOff>59618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3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102510</xdr:rowOff>
    </xdr:from>
    <xdr:to>
      <xdr:col>24</xdr:col>
      <xdr:colOff>63500</xdr:colOff>
      <xdr:row>77</xdr:row>
      <xdr:rowOff>22761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32710"/>
          <a:ext cx="838200" cy="9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17992</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052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166565</xdr:rowOff>
    </xdr:from>
    <xdr:to>
      <xdr:col>24</xdr:col>
      <xdr:colOff>114300</xdr:colOff>
      <xdr:row>75</xdr:row>
      <xdr:rowOff>96715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5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22761</xdr:rowOff>
    </xdr:from>
    <xdr:to>
      <xdr:col>19</xdr:col>
      <xdr:colOff>177800</xdr:colOff>
      <xdr:row>77</xdr:row>
      <xdr:rowOff>100426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24411"/>
          <a:ext cx="889000" cy="7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56230</xdr:rowOff>
    </xdr:from>
    <xdr:to>
      <xdr:col>20</xdr:col>
      <xdr:colOff>38100</xdr:colOff>
      <xdr:row>75</xdr:row>
      <xdr:rowOff>157829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149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2907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9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36066</xdr:rowOff>
    </xdr:from>
    <xdr:to>
      <xdr:col>15</xdr:col>
      <xdr:colOff>50800</xdr:colOff>
      <xdr:row>77</xdr:row>
      <xdr:rowOff>100426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237716"/>
          <a:ext cx="889000" cy="6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121976</xdr:rowOff>
    </xdr:from>
    <xdr:to>
      <xdr:col>15</xdr:col>
      <xdr:colOff>101600</xdr:colOff>
      <xdr:row>76</xdr:row>
      <xdr:rowOff>52126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68653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36066</xdr:rowOff>
    </xdr:from>
    <xdr:to>
      <xdr:col>10</xdr:col>
      <xdr:colOff>114300</xdr:colOff>
      <xdr:row>78</xdr:row>
      <xdr:rowOff>31376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37716"/>
          <a:ext cx="889000" cy="1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77856</xdr:rowOff>
    </xdr:from>
    <xdr:to>
      <xdr:col>10</xdr:col>
      <xdr:colOff>165100</xdr:colOff>
      <xdr:row>76</xdr:row>
      <xdr:rowOff>8006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24533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1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73591</xdr:rowOff>
    </xdr:from>
    <xdr:to>
      <xdr:col>6</xdr:col>
      <xdr:colOff>38100</xdr:colOff>
      <xdr:row>77</xdr:row>
      <xdr:rowOff>3741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0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20267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87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51710</xdr:rowOff>
    </xdr:from>
    <xdr:to>
      <xdr:col>24</xdr:col>
      <xdr:colOff>114300</xdr:colOff>
      <xdr:row>76</xdr:row>
      <xdr:rowOff>153310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8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138087</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143411</xdr:rowOff>
    </xdr:from>
    <xdr:to>
      <xdr:col>20</xdr:col>
      <xdr:colOff>38100</xdr:colOff>
      <xdr:row>77</xdr:row>
      <xdr:rowOff>73561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64688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49626</xdr:rowOff>
    </xdr:from>
    <xdr:to>
      <xdr:col>15</xdr:col>
      <xdr:colOff>101600</xdr:colOff>
      <xdr:row>77</xdr:row>
      <xdr:rowOff>151226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25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142353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34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156716</xdr:rowOff>
    </xdr:from>
    <xdr:to>
      <xdr:col>10</xdr:col>
      <xdr:colOff>165100</xdr:colOff>
      <xdr:row>77</xdr:row>
      <xdr:rowOff>86866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77993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7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152026</xdr:rowOff>
    </xdr:from>
    <xdr:to>
      <xdr:col>6</xdr:col>
      <xdr:colOff>38100</xdr:colOff>
      <xdr:row>78</xdr:row>
      <xdr:rowOff>82176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73303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4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41081</xdr:rowOff>
    </xdr:from>
    <xdr:to>
      <xdr:col>24</xdr:col>
      <xdr:colOff>63500</xdr:colOff>
      <xdr:row>95</xdr:row>
      <xdr:rowOff>66456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328831"/>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101524</xdr:rowOff>
    </xdr:from>
    <xdr:to>
      <xdr:col>19</xdr:col>
      <xdr:colOff>177800</xdr:colOff>
      <xdr:row>95</xdr:row>
      <xdr:rowOff>66456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217824"/>
          <a:ext cx="889000" cy="13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101524</xdr:rowOff>
    </xdr:from>
    <xdr:to>
      <xdr:col>15</xdr:col>
      <xdr:colOff>50800</xdr:colOff>
      <xdr:row>95</xdr:row>
      <xdr:rowOff>37013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217824"/>
          <a:ext cx="889000" cy="10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37013</xdr:rowOff>
    </xdr:from>
    <xdr:to>
      <xdr:col>10</xdr:col>
      <xdr:colOff>114300</xdr:colOff>
      <xdr:row>95</xdr:row>
      <xdr:rowOff>133254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24763"/>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161731</xdr:rowOff>
    </xdr:from>
    <xdr:to>
      <xdr:col>24</xdr:col>
      <xdr:colOff>114300</xdr:colOff>
      <xdr:row>95</xdr:row>
      <xdr:rowOff>91881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7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13158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2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15656</xdr:rowOff>
    </xdr:from>
    <xdr:to>
      <xdr:col>20</xdr:col>
      <xdr:colOff>38100</xdr:colOff>
      <xdr:row>95</xdr:row>
      <xdr:rowOff>117256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0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133783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7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50724</xdr:rowOff>
    </xdr:from>
    <xdr:to>
      <xdr:col>15</xdr:col>
      <xdr:colOff>101600</xdr:colOff>
      <xdr:row>94</xdr:row>
      <xdr:rowOff>152324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1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168851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4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157663</xdr:rowOff>
    </xdr:from>
    <xdr:to>
      <xdr:col>10</xdr:col>
      <xdr:colOff>165100</xdr:colOff>
      <xdr:row>95</xdr:row>
      <xdr:rowOff>87813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104340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4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82454</xdr:rowOff>
    </xdr:from>
    <xdr:to>
      <xdr:col>6</xdr:col>
      <xdr:colOff>38100</xdr:colOff>
      <xdr:row>96</xdr:row>
      <xdr:rowOff>12604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29131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4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119126</xdr:rowOff>
    </xdr:from>
    <xdr:to>
      <xdr:col>55</xdr:col>
      <xdr:colOff>0</xdr:colOff>
      <xdr:row>36</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91326"/>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100838</xdr:rowOff>
    </xdr:from>
    <xdr:to>
      <xdr:col>50</xdr:col>
      <xdr:colOff>114300</xdr:colOff>
      <xdr:row>36</xdr:row>
      <xdr:rowOff>127356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7303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100838</xdr:rowOff>
    </xdr:from>
    <xdr:to>
      <xdr:col>45</xdr:col>
      <xdr:colOff>177800</xdr:colOff>
      <xdr:row>37</xdr:row>
      <xdr:rowOff>21285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73038"/>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126441</xdr:rowOff>
    </xdr:from>
    <xdr:to>
      <xdr:col>41</xdr:col>
      <xdr:colOff>50800</xdr:colOff>
      <xdr:row>37</xdr:row>
      <xdr:rowOff>21285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298641"/>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68326</xdr:rowOff>
    </xdr:from>
    <xdr:to>
      <xdr:col>55</xdr:col>
      <xdr:colOff>50800</xdr:colOff>
      <xdr:row>36</xdr:row>
      <xdr:rowOff>169926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91203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9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76556</xdr:rowOff>
    </xdr:from>
    <xdr:to>
      <xdr:col>50</xdr:col>
      <xdr:colOff>165100</xdr:colOff>
      <xdr:row>37</xdr:row>
      <xdr:rowOff>6706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23233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023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50038</xdr:rowOff>
    </xdr:from>
    <xdr:to>
      <xdr:col>46</xdr:col>
      <xdr:colOff>38100</xdr:colOff>
      <xdr:row>36</xdr:row>
      <xdr:rowOff>151638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168165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5997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141935</xdr:rowOff>
    </xdr:from>
    <xdr:to>
      <xdr:col>41</xdr:col>
      <xdr:colOff>101600</xdr:colOff>
      <xdr:row>37</xdr:row>
      <xdr:rowOff>72085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63212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406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75641</xdr:rowOff>
    </xdr:from>
    <xdr:to>
      <xdr:col>36</xdr:col>
      <xdr:colOff>165100</xdr:colOff>
      <xdr:row>37</xdr:row>
      <xdr:rowOff>5791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22318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02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77368</xdr:rowOff>
    </xdr:from>
    <xdr:to>
      <xdr:col>55</xdr:col>
      <xdr:colOff>0</xdr:colOff>
      <xdr:row>56</xdr:row>
      <xdr:rowOff>88494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678568"/>
          <a:ext cx="838200" cy="1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88494</xdr:rowOff>
    </xdr:from>
    <xdr:to>
      <xdr:col>50</xdr:col>
      <xdr:colOff>114300</xdr:colOff>
      <xdr:row>56</xdr:row>
      <xdr:rowOff>133299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689694"/>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168368</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6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133299</xdr:rowOff>
    </xdr:from>
    <xdr:to>
      <xdr:col>45</xdr:col>
      <xdr:colOff>177800</xdr:colOff>
      <xdr:row>56</xdr:row>
      <xdr:rowOff>139243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734499"/>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139243</xdr:rowOff>
    </xdr:from>
    <xdr:to>
      <xdr:col>41</xdr:col>
      <xdr:colOff>50800</xdr:colOff>
      <xdr:row>57</xdr:row>
      <xdr:rowOff>4216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40443"/>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26568</xdr:rowOff>
    </xdr:from>
    <xdr:to>
      <xdr:col>55</xdr:col>
      <xdr:colOff>50800</xdr:colOff>
      <xdr:row>56</xdr:row>
      <xdr:rowOff>128168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6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49445</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7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37694</xdr:rowOff>
    </xdr:from>
    <xdr:to>
      <xdr:col>50</xdr:col>
      <xdr:colOff>165100</xdr:colOff>
      <xdr:row>56</xdr:row>
      <xdr:rowOff>139294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3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155821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41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82499</xdr:rowOff>
    </xdr:from>
    <xdr:to>
      <xdr:col>46</xdr:col>
      <xdr:colOff>38100</xdr:colOff>
      <xdr:row>57</xdr:row>
      <xdr:rowOff>12649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8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29176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458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88443</xdr:rowOff>
    </xdr:from>
    <xdr:to>
      <xdr:col>41</xdr:col>
      <xdr:colOff>101600</xdr:colOff>
      <xdr:row>57</xdr:row>
      <xdr:rowOff>18593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35120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46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124866</xdr:rowOff>
    </xdr:from>
    <xdr:to>
      <xdr:col>36</xdr:col>
      <xdr:colOff>165100</xdr:colOff>
      <xdr:row>57</xdr:row>
      <xdr:rowOff>55016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46143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81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157187</xdr:rowOff>
    </xdr:from>
    <xdr:to>
      <xdr:col>55</xdr:col>
      <xdr:colOff>0</xdr:colOff>
      <xdr:row>78</xdr:row>
      <xdr:rowOff>12312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58837"/>
          <a:ext cx="8382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12312</xdr:rowOff>
    </xdr:from>
    <xdr:to>
      <xdr:col>50</xdr:col>
      <xdr:colOff>114300</xdr:colOff>
      <xdr:row>78</xdr:row>
      <xdr:rowOff>27076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5412"/>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170980</xdr:rowOff>
    </xdr:from>
    <xdr:to>
      <xdr:col>45</xdr:col>
      <xdr:colOff>177800</xdr:colOff>
      <xdr:row>78</xdr:row>
      <xdr:rowOff>27076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72630"/>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156921</xdr:rowOff>
    </xdr:from>
    <xdr:to>
      <xdr:col>41</xdr:col>
      <xdr:colOff>50800</xdr:colOff>
      <xdr:row>77</xdr:row>
      <xdr:rowOff>170980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187121"/>
          <a:ext cx="889000" cy="18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2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106387</xdr:rowOff>
    </xdr:from>
    <xdr:to>
      <xdr:col>55</xdr:col>
      <xdr:colOff>50800</xdr:colOff>
      <xdr:row>78</xdr:row>
      <xdr:rowOff>36537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0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84814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132962</xdr:rowOff>
    </xdr:from>
    <xdr:to>
      <xdr:col>50</xdr:col>
      <xdr:colOff>165100</xdr:colOff>
      <xdr:row>78</xdr:row>
      <xdr:rowOff>63112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54239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2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147726</xdr:rowOff>
    </xdr:from>
    <xdr:to>
      <xdr:col>46</xdr:col>
      <xdr:colOff>38100</xdr:colOff>
      <xdr:row>78</xdr:row>
      <xdr:rowOff>77876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69003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4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120180</xdr:rowOff>
    </xdr:from>
    <xdr:to>
      <xdr:col>41</xdr:col>
      <xdr:colOff>101600</xdr:colOff>
      <xdr:row>78</xdr:row>
      <xdr:rowOff>50330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41457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106121</xdr:rowOff>
    </xdr:from>
    <xdr:to>
      <xdr:col>36</xdr:col>
      <xdr:colOff>165100</xdr:colOff>
      <xdr:row>77</xdr:row>
      <xdr:rowOff>36271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52798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91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47974</xdr:rowOff>
    </xdr:from>
    <xdr:to>
      <xdr:col>55</xdr:col>
      <xdr:colOff>0</xdr:colOff>
      <xdr:row>97</xdr:row>
      <xdr:rowOff>72073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78624"/>
          <a:ext cx="838200" cy="2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72073</xdr:rowOff>
    </xdr:from>
    <xdr:to>
      <xdr:col>50</xdr:col>
      <xdr:colOff>114300</xdr:colOff>
      <xdr:row>97</xdr:row>
      <xdr:rowOff>86798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02723"/>
          <a:ext cx="889000" cy="1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86798</xdr:rowOff>
    </xdr:from>
    <xdr:to>
      <xdr:col>45</xdr:col>
      <xdr:colOff>177800</xdr:colOff>
      <xdr:row>97</xdr:row>
      <xdr:rowOff>93351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7448"/>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116363</xdr:rowOff>
    </xdr:from>
    <xdr:to>
      <xdr:col>41</xdr:col>
      <xdr:colOff>50800</xdr:colOff>
      <xdr:row>97</xdr:row>
      <xdr:rowOff>93351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75563"/>
          <a:ext cx="889000" cy="14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168624</xdr:rowOff>
    </xdr:from>
    <xdr:to>
      <xdr:col>55</xdr:col>
      <xdr:colOff>50800</xdr:colOff>
      <xdr:row>97</xdr:row>
      <xdr:rowOff>98774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147051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21273</xdr:rowOff>
    </xdr:from>
    <xdr:to>
      <xdr:col>50</xdr:col>
      <xdr:colOff>165100</xdr:colOff>
      <xdr:row>97</xdr:row>
      <xdr:rowOff>122873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114000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35998</xdr:rowOff>
    </xdr:from>
    <xdr:to>
      <xdr:col>46</xdr:col>
      <xdr:colOff>38100</xdr:colOff>
      <xdr:row>97</xdr:row>
      <xdr:rowOff>137598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128725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42551</xdr:rowOff>
    </xdr:from>
    <xdr:to>
      <xdr:col>41</xdr:col>
      <xdr:colOff>101600</xdr:colOff>
      <xdr:row>97</xdr:row>
      <xdr:rowOff>144151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135278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65563</xdr:rowOff>
    </xdr:from>
    <xdr:to>
      <xdr:col>36</xdr:col>
      <xdr:colOff>165100</xdr:colOff>
      <xdr:row>96</xdr:row>
      <xdr:rowOff>167163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17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3411</xdr:rowOff>
    </xdr:from>
    <xdr:to>
      <xdr:col>85</xdr:col>
      <xdr:colOff>127000</xdr:colOff>
      <xdr:row>38</xdr:row>
      <xdr:rowOff>103450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18511"/>
          <a:ext cx="838200" cy="10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103450</xdr:rowOff>
    </xdr:from>
    <xdr:to>
      <xdr:col>81</xdr:col>
      <xdr:colOff>50800</xdr:colOff>
      <xdr:row>38</xdr:row>
      <xdr:rowOff>117820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18550"/>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63500</xdr:rowOff>
    </xdr:from>
    <xdr:to>
      <xdr:col>76</xdr:col>
      <xdr:colOff>114300</xdr:colOff>
      <xdr:row>38</xdr:row>
      <xdr:rowOff>117820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78600"/>
          <a:ext cx="8890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63500</xdr:rowOff>
    </xdr:from>
    <xdr:to>
      <xdr:col>71</xdr:col>
      <xdr:colOff>177800</xdr:colOff>
      <xdr:row>38</xdr:row>
      <xdr:rowOff>68072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78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124061</xdr:rowOff>
    </xdr:from>
    <xdr:to>
      <xdr:col>85</xdr:col>
      <xdr:colOff>177800</xdr:colOff>
      <xdr:row>38</xdr:row>
      <xdr:rowOff>54211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6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102488</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52650</xdr:rowOff>
    </xdr:from>
    <xdr:to>
      <xdr:col>81</xdr:col>
      <xdr:colOff>101600</xdr:colOff>
      <xdr:row>38</xdr:row>
      <xdr:rowOff>154250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145377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67020</xdr:rowOff>
    </xdr:from>
    <xdr:to>
      <xdr:col>76</xdr:col>
      <xdr:colOff>165100</xdr:colOff>
      <xdr:row>38</xdr:row>
      <xdr:rowOff>168620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159747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12700</xdr:rowOff>
    </xdr:from>
    <xdr:to>
      <xdr:col>72</xdr:col>
      <xdr:colOff>38100</xdr:colOff>
      <xdr:row>38</xdr:row>
      <xdr:rowOff>114300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105427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17272</xdr:rowOff>
    </xdr:from>
    <xdr:to>
      <xdr:col>67</xdr:col>
      <xdr:colOff>101600</xdr:colOff>
      <xdr:row>38</xdr:row>
      <xdr:rowOff>118872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3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109999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141529</xdr:rowOff>
    </xdr:from>
    <xdr:to>
      <xdr:col>85</xdr:col>
      <xdr:colOff>127000</xdr:colOff>
      <xdr:row>55</xdr:row>
      <xdr:rowOff>11970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399829"/>
          <a:ext cx="838200" cy="4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141529</xdr:rowOff>
    </xdr:from>
    <xdr:to>
      <xdr:col>81</xdr:col>
      <xdr:colOff>50800</xdr:colOff>
      <xdr:row>55</xdr:row>
      <xdr:rowOff>135757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399829"/>
          <a:ext cx="889000" cy="16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53232</xdr:rowOff>
    </xdr:from>
    <xdr:to>
      <xdr:col>76</xdr:col>
      <xdr:colOff>114300</xdr:colOff>
      <xdr:row>55</xdr:row>
      <xdr:rowOff>135757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311532"/>
          <a:ext cx="889000" cy="2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53232</xdr:rowOff>
    </xdr:from>
    <xdr:to>
      <xdr:col>71</xdr:col>
      <xdr:colOff>177800</xdr:colOff>
      <xdr:row>55</xdr:row>
      <xdr:rowOff>116269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311532"/>
          <a:ext cx="889000" cy="23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132620</xdr:rowOff>
    </xdr:from>
    <xdr:to>
      <xdr:col>85</xdr:col>
      <xdr:colOff>177800</xdr:colOff>
      <xdr:row>55</xdr:row>
      <xdr:rowOff>62770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3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155497</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2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90729</xdr:rowOff>
    </xdr:from>
    <xdr:to>
      <xdr:col>81</xdr:col>
      <xdr:colOff>101600</xdr:colOff>
      <xdr:row>55</xdr:row>
      <xdr:rowOff>20879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34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37406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12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84957</xdr:rowOff>
    </xdr:from>
    <xdr:to>
      <xdr:col>76</xdr:col>
      <xdr:colOff>165100</xdr:colOff>
      <xdr:row>56</xdr:row>
      <xdr:rowOff>15107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31634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2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2432</xdr:rowOff>
    </xdr:from>
    <xdr:to>
      <xdr:col>72</xdr:col>
      <xdr:colOff>38100</xdr:colOff>
      <xdr:row>54</xdr:row>
      <xdr:rowOff>104032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26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120559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03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65469</xdr:rowOff>
    </xdr:from>
    <xdr:to>
      <xdr:col>67</xdr:col>
      <xdr:colOff>101600</xdr:colOff>
      <xdr:row>55</xdr:row>
      <xdr:rowOff>167069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49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12146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27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134584</xdr:rowOff>
    </xdr:from>
    <xdr:to>
      <xdr:col>85</xdr:col>
      <xdr:colOff>127000</xdr:colOff>
      <xdr:row>79</xdr:row>
      <xdr:rowOff>46410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07684"/>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134584</xdr:rowOff>
    </xdr:from>
    <xdr:to>
      <xdr:col>81</xdr:col>
      <xdr:colOff>50800</xdr:colOff>
      <xdr:row>79</xdr:row>
      <xdr:rowOff>92238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07684"/>
          <a:ext cx="889000" cy="12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92238</xdr:rowOff>
    </xdr:from>
    <xdr:to>
      <xdr:col>76</xdr:col>
      <xdr:colOff>114300</xdr:colOff>
      <xdr:row>79</xdr:row>
      <xdr:rowOff>96920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636788"/>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94089</xdr:rowOff>
    </xdr:from>
    <xdr:to>
      <xdr:col>71</xdr:col>
      <xdr:colOff>177800</xdr:colOff>
      <xdr:row>79</xdr:row>
      <xdr:rowOff>96920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38639"/>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167060</xdr:rowOff>
    </xdr:from>
    <xdr:to>
      <xdr:col>85</xdr:col>
      <xdr:colOff>177800</xdr:colOff>
      <xdr:row>79</xdr:row>
      <xdr:rowOff>97210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4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83438</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83784</xdr:rowOff>
    </xdr:from>
    <xdr:to>
      <xdr:col>81</xdr:col>
      <xdr:colOff>101600</xdr:colOff>
      <xdr:row>79</xdr:row>
      <xdr:rowOff>13934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5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30461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2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41438</xdr:rowOff>
    </xdr:from>
    <xdr:to>
      <xdr:col>76</xdr:col>
      <xdr:colOff>165100</xdr:colOff>
      <xdr:row>79</xdr:row>
      <xdr:rowOff>143038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134165</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78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46120</xdr:rowOff>
    </xdr:from>
    <xdr:to>
      <xdr:col>72</xdr:col>
      <xdr:colOff>38100</xdr:colOff>
      <xdr:row>79</xdr:row>
      <xdr:rowOff>147720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138847</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8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43289</xdr:rowOff>
    </xdr:from>
    <xdr:to>
      <xdr:col>67</xdr:col>
      <xdr:colOff>101600</xdr:colOff>
      <xdr:row>79</xdr:row>
      <xdr:rowOff>144889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136016</xdr:rowOff>
    </xdr:from>
    <xdr:ext cx="313932"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57333" y="136805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151107</xdr:rowOff>
    </xdr:from>
    <xdr:to>
      <xdr:col>85</xdr:col>
      <xdr:colOff>127000</xdr:colOff>
      <xdr:row>97</xdr:row>
      <xdr:rowOff>152341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781757"/>
          <a:ext cx="8382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61073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48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151107</xdr:rowOff>
    </xdr:from>
    <xdr:to>
      <xdr:col>81</xdr:col>
      <xdr:colOff>50800</xdr:colOff>
      <xdr:row>98</xdr:row>
      <xdr:rowOff>3226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781757"/>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149762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3226</xdr:rowOff>
    </xdr:from>
    <xdr:to>
      <xdr:col>76</xdr:col>
      <xdr:colOff>114300</xdr:colOff>
      <xdr:row>98</xdr:row>
      <xdr:rowOff>46020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05326"/>
          <a:ext cx="8890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147407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46020</xdr:rowOff>
    </xdr:from>
    <xdr:to>
      <xdr:col>71</xdr:col>
      <xdr:colOff>177800</xdr:colOff>
      <xdr:row>98</xdr:row>
      <xdr:rowOff>58753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48120"/>
          <a:ext cx="889000" cy="1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150906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6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167434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101541</xdr:rowOff>
    </xdr:from>
    <xdr:to>
      <xdr:col>85</xdr:col>
      <xdr:colOff>177800</xdr:colOff>
      <xdr:row>98</xdr:row>
      <xdr:rowOff>31691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3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79968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71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100307</xdr:rowOff>
    </xdr:from>
    <xdr:to>
      <xdr:col>81</xdr:col>
      <xdr:colOff>101600</xdr:colOff>
      <xdr:row>98</xdr:row>
      <xdr:rowOff>30457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3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21584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2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123876</xdr:rowOff>
    </xdr:from>
    <xdr:to>
      <xdr:col>76</xdr:col>
      <xdr:colOff>165100</xdr:colOff>
      <xdr:row>98</xdr:row>
      <xdr:rowOff>54026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5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45153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4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166670</xdr:rowOff>
    </xdr:from>
    <xdr:to>
      <xdr:col>72</xdr:col>
      <xdr:colOff>38100</xdr:colOff>
      <xdr:row>98</xdr:row>
      <xdr:rowOff>96820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87947</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9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7953</xdr:rowOff>
    </xdr:from>
    <xdr:to>
      <xdr:col>67</xdr:col>
      <xdr:colOff>101600</xdr:colOff>
      <xdr:row>98</xdr:row>
      <xdr:rowOff>109553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8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100680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90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住民一人当たりのコストのうち最も大きいものは民生費であり、類似団体内平均値を下回っているものの、令和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14,040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円増加し、過去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年で最も高い数値となった。住民税非課税世帯支援給付金事業費が減少した一方、定額減税補足給付金給付事業費の皆増等によるものである。なお、類似団体と比較して低い水準（</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位）になっている要因としては、本市が保育所等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園のうち</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園を社会福祉法人等に運営委託していることが大きな要因である。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住民一人当たりのコストが類似団体内平均値を大きく上回っているものは衛生費や教育費である。衛生費は、類似団体内平均値を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46,814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円となった。類似団体内平均値を上回る理由は、ごみ処理施設整備等事業費の増加等によるものである。教育費は、類似団体内平均値と比較し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円上回っているものの前年度対比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円となった。類似団体内平均値を上回る理由は、市立高等学校や小中学校の校舎等長寿命化改良工事を積極的に行ったためである。減少の主な要因は、美術博物館整備事業費の皆減等によるものである。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歳入において諸収入や各種交付金などが増加したものの、新たなごみ焼却施設整備などの大型事業の進展に加え、義務的経費の大幅な増加、物価高騰や賃金改定の影響による経費の増加に対応したことなどにより、令和５年度末現在高から</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6,846</a:t>
          </a:r>
          <a:r>
            <a:rPr kumimoji="1" lang="ja-JP" altLang="en-US" sz="1200">
              <a:latin typeface="ＭＳ ゴシック" pitchFamily="49" charset="-128"/>
              <a:ea typeface="ＭＳ ゴシック" pitchFamily="49" charset="-128"/>
            </a:rPr>
            <a:t>万円減少し、令和６年度末現在高は</a:t>
          </a:r>
          <a:r>
            <a:rPr kumimoji="1" lang="en-US" altLang="ja-JP" sz="1200">
              <a:latin typeface="ＭＳ ゴシック" pitchFamily="49" charset="-128"/>
              <a:ea typeface="ＭＳ ゴシック" pitchFamily="49" charset="-128"/>
            </a:rPr>
            <a:t>62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51</a:t>
          </a:r>
          <a:r>
            <a:rPr kumimoji="1" lang="ja-JP" altLang="en-US" sz="1200">
              <a:latin typeface="ＭＳ ゴシック" pitchFamily="49" charset="-128"/>
              <a:ea typeface="ＭＳ ゴシック" pitchFamily="49" charset="-128"/>
            </a:rPr>
            <a:t>万円となった。</a:t>
          </a:r>
        </a:p>
        <a:p>
          <a:r>
            <a:rPr kumimoji="1" lang="ja-JP" altLang="en-US" sz="1200">
              <a:latin typeface="ＭＳ ゴシック" pitchFamily="49" charset="-128"/>
              <a:ea typeface="ＭＳ ゴシック" pitchFamily="49" charset="-128"/>
            </a:rPr>
            <a:t>また、実質収支については、翌年度に繰り越すべき財源が</a:t>
          </a:r>
          <a:r>
            <a:rPr kumimoji="1" lang="en-US" altLang="ja-JP" sz="1200">
              <a:latin typeface="ＭＳ ゴシック" pitchFamily="49" charset="-128"/>
              <a:ea typeface="ＭＳ ゴシック" pitchFamily="49" charset="-128"/>
            </a:rPr>
            <a:t>6,504</a:t>
          </a:r>
          <a:r>
            <a:rPr kumimoji="1" lang="ja-JP" altLang="en-US" sz="1200">
              <a:latin typeface="ＭＳ ゴシック" pitchFamily="49" charset="-128"/>
              <a:ea typeface="ＭＳ ゴシック" pitchFamily="49" charset="-128"/>
            </a:rPr>
            <a:t>万円増加したことに加え、歳入歳出の差引である形式収支が</a:t>
          </a:r>
          <a:r>
            <a:rPr kumimoji="1" lang="en-US" altLang="ja-JP" sz="1200">
              <a:latin typeface="ＭＳ ゴシック" pitchFamily="49" charset="-128"/>
              <a:ea typeface="ＭＳ ゴシック" pitchFamily="49" charset="-128"/>
            </a:rPr>
            <a:t>12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7,284</a:t>
          </a:r>
          <a:r>
            <a:rPr kumimoji="1" lang="ja-JP" altLang="en-US" sz="1200">
              <a:latin typeface="ＭＳ ゴシック" pitchFamily="49" charset="-128"/>
              <a:ea typeface="ＭＳ ゴシック" pitchFamily="49" charset="-128"/>
            </a:rPr>
            <a:t>万円減少したことから、令和５年度と比較し、</a:t>
          </a:r>
          <a:r>
            <a:rPr kumimoji="1" lang="en-US" altLang="ja-JP" sz="1200">
              <a:latin typeface="ＭＳ ゴシック" pitchFamily="49" charset="-128"/>
              <a:ea typeface="ＭＳ ゴシック" pitchFamily="49" charset="-128"/>
            </a:rPr>
            <a:t>1.82</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1.94%</a:t>
          </a:r>
          <a:r>
            <a:rPr kumimoji="1" lang="ja-JP" altLang="en-US" sz="12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連結実質赤字比率について、一般会計では、義務的経費の増加及び諸収入の増加等により歳入歳出ともに増加した中、歳入歳出差引が減少するとともに、翌年度に繰り越すべき財源が増加したことで、前年度から</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　また、水道事業会計では現金預金の増加等により前年度から</a:t>
          </a:r>
          <a:r>
            <a:rPr kumimoji="1" lang="en-US" altLang="ja-JP" sz="1400">
              <a:latin typeface="ＭＳ ゴシック" pitchFamily="49" charset="-128"/>
              <a:ea typeface="ＭＳ ゴシック" pitchFamily="49" charset="-128"/>
            </a:rPr>
            <a:t>0.23</a:t>
          </a:r>
          <a:r>
            <a:rPr kumimoji="1" lang="ja-JP" altLang="en-US" sz="1400">
              <a:latin typeface="ＭＳ ゴシック" pitchFamily="49" charset="-128"/>
              <a:ea typeface="ＭＳ ゴシック" pitchFamily="49" charset="-128"/>
            </a:rPr>
            <a:t>ポイント増加、下水道事業会計でも現金預金の増加等により前年度から</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ポイント増加した一方で、病院事業会計における現金預金の減少等によって、黒字額が減少し、全体では前年度から</a:t>
          </a:r>
          <a:r>
            <a:rPr kumimoji="1" lang="en-US" altLang="ja-JP" sz="1400">
              <a:latin typeface="ＭＳ ゴシック" pitchFamily="49" charset="-128"/>
              <a:ea typeface="ＭＳ ゴシック" pitchFamily="49" charset="-128"/>
            </a:rPr>
            <a:t>6.82</a:t>
          </a:r>
          <a:r>
            <a:rPr kumimoji="1" lang="ja-JP" altLang="en-US" sz="1400">
              <a:latin typeface="ＭＳ ゴシック" pitchFamily="49" charset="-128"/>
              <a:ea typeface="ＭＳ ゴシック" pitchFamily="49" charset="-128"/>
            </a:rPr>
            <a:t>ポイント減少した。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153045496</v>
      </c>
      <c r="BO4" s="449"/>
      <c r="BP4" s="449"/>
      <c r="BQ4" s="449"/>
      <c r="BR4" s="449"/>
      <c r="BS4" s="449"/>
      <c r="BT4" s="449"/>
      <c r="BU4" s="450"/>
      <c r="BV4" s="448">
        <v>147602140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1.9</v>
      </c>
      <c r="CU4" s="589"/>
      <c r="CV4" s="589"/>
      <c r="CW4" s="589"/>
      <c r="CX4" s="589"/>
      <c r="CY4" s="589"/>
      <c r="CZ4" s="589"/>
      <c r="DA4" s="590"/>
      <c r="DB4" s="588">
        <v>3.8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150964681</v>
      </c>
      <c r="BO5" s="420"/>
      <c r="BP5" s="420"/>
      <c r="BQ5" s="420"/>
      <c r="BR5" s="420"/>
      <c r="BS5" s="420"/>
      <c r="BT5" s="420"/>
      <c r="BU5" s="421"/>
      <c r="BV5" s="419">
        <v>144248485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v>
      </c>
      <c r="CU5" s="417"/>
      <c r="CV5" s="417"/>
      <c r="CW5" s="417"/>
      <c r="CX5" s="417"/>
      <c r="CY5" s="417"/>
      <c r="CZ5" s="417"/>
      <c r="DA5" s="418"/>
      <c r="DB5" s="416">
        <v>90</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2080815</v>
      </c>
      <c r="BO6" s="420"/>
      <c r="BP6" s="420"/>
      <c r="BQ6" s="420"/>
      <c r="BR6" s="420"/>
      <c r="BS6" s="420"/>
      <c r="BT6" s="420"/>
      <c r="BU6" s="421"/>
      <c r="BV6" s="419">
        <v>3353655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92.1</v>
      </c>
      <c r="CU6" s="563"/>
      <c r="CV6" s="563"/>
      <c r="CW6" s="563"/>
      <c r="CX6" s="563"/>
      <c r="CY6" s="563"/>
      <c r="CZ6" s="563"/>
      <c r="DA6" s="564"/>
      <c r="DB6" s="562">
        <v>90</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566879</v>
      </c>
      <c r="BO7" s="420"/>
      <c r="BP7" s="420"/>
      <c r="BQ7" s="420"/>
      <c r="BR7" s="420"/>
      <c r="BS7" s="420"/>
      <c r="BT7" s="420"/>
      <c r="BU7" s="421"/>
      <c r="BV7" s="419">
        <v>501844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77926665</v>
      </c>
      <c r="CU7" s="420"/>
      <c r="CV7" s="420"/>
      <c r="CW7" s="420"/>
      <c r="CX7" s="420"/>
      <c r="CY7" s="420"/>
      <c r="CZ7" s="420"/>
      <c r="DA7" s="421"/>
      <c r="DB7" s="419">
        <v>75788824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1513936</v>
      </c>
      <c r="BO8" s="420"/>
      <c r="BP8" s="420"/>
      <c r="BQ8" s="420"/>
      <c r="BR8" s="420"/>
      <c r="BS8" s="420"/>
      <c r="BT8" s="420"/>
      <c r="BU8" s="421"/>
      <c r="BV8" s="419">
        <v>2851811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0.98</v>
      </c>
      <c r="CU8" s="523"/>
      <c r="CV8" s="523"/>
      <c r="CW8" s="523"/>
      <c r="CX8" s="523"/>
      <c r="CY8" s="523"/>
      <c r="CZ8" s="523"/>
      <c r="DA8" s="524"/>
      <c r="DB8" s="522">
        <v>0.98</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371920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-1381656</v>
      </c>
      <c r="BO9" s="420"/>
      <c r="BP9" s="420"/>
      <c r="BQ9" s="420"/>
      <c r="BR9" s="420"/>
      <c r="BS9" s="420"/>
      <c r="BT9" s="420"/>
      <c r="BU9" s="421"/>
      <c r="BV9" s="419">
        <v>-1303668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10.3</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374765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39981</v>
      </c>
      <c r="BO10" s="420"/>
      <c r="BP10" s="420"/>
      <c r="BQ10" s="420"/>
      <c r="BR10" s="420"/>
      <c r="BS10" s="420"/>
      <c r="BT10" s="420"/>
      <c r="BU10" s="421"/>
      <c r="BV10" s="419">
        <v>25182</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21227</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366089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3438437</v>
      </c>
      <c r="BO12" s="420"/>
      <c r="BP12" s="420"/>
      <c r="BQ12" s="420"/>
      <c r="BR12" s="420"/>
      <c r="BS12" s="420"/>
      <c r="BT12" s="420"/>
      <c r="BU12" s="421"/>
      <c r="BV12" s="419">
        <v>3085574</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344561</v>
      </c>
      <c r="S13" s="507"/>
      <c r="T13" s="507"/>
      <c r="U13" s="507"/>
      <c r="V13" s="508"/>
      <c r="W13" s="509" t="s">
        <v>131</v>
      </c>
      <c r="X13" s="405"/>
      <c r="Y13" s="405"/>
      <c r="Z13" s="405"/>
      <c r="AA13" s="405"/>
      <c r="AB13" s="406"/>
      <c r="AC13" s="372">
        <v>9648</v>
      </c>
      <c r="AD13" s="373"/>
      <c r="AE13" s="373"/>
      <c r="AF13" s="373"/>
      <c r="AG13" s="374"/>
      <c r="AH13" s="372">
        <v>10255</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-4758885</v>
      </c>
      <c r="BO13" s="420"/>
      <c r="BP13" s="420"/>
      <c r="BQ13" s="420"/>
      <c r="BR13" s="420"/>
      <c r="BS13" s="420"/>
      <c r="BT13" s="420"/>
      <c r="BU13" s="421"/>
      <c r="BV13" s="419">
        <v>-4364060</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5.7</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368686</v>
      </c>
      <c r="S14" s="507"/>
      <c r="T14" s="507"/>
      <c r="U14" s="507"/>
      <c r="V14" s="508"/>
      <c r="W14" s="510"/>
      <c r="X14" s="408"/>
      <c r="Y14" s="408"/>
      <c r="Z14" s="408"/>
      <c r="AA14" s="408"/>
      <c r="AB14" s="409"/>
      <c r="AC14" s="499">
        <v>5.3</v>
      </c>
      <c r="AD14" s="500"/>
      <c r="AE14" s="500"/>
      <c r="AF14" s="500"/>
      <c r="AG14" s="501"/>
      <c r="AH14" s="499">
        <v>5.6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27.5</v>
      </c>
      <c r="CU14" s="517"/>
      <c r="CV14" s="517"/>
      <c r="CW14" s="517"/>
      <c r="CX14" s="517"/>
      <c r="CY14" s="517"/>
      <c r="CZ14" s="517"/>
      <c r="DA14" s="518"/>
      <c r="DB14" s="516">
        <v>27.1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347880</v>
      </c>
      <c r="S15" s="507"/>
      <c r="T15" s="507"/>
      <c r="U15" s="507"/>
      <c r="V15" s="508"/>
      <c r="W15" s="509" t="s">
        <v>137</v>
      </c>
      <c r="X15" s="405"/>
      <c r="Y15" s="405"/>
      <c r="Z15" s="405"/>
      <c r="AA15" s="405"/>
      <c r="AB15" s="406"/>
      <c r="AC15" s="372">
        <v>64483</v>
      </c>
      <c r="AD15" s="373"/>
      <c r="AE15" s="373"/>
      <c r="AF15" s="373"/>
      <c r="AG15" s="374"/>
      <c r="AH15" s="372">
        <v>64608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59684567</v>
      </c>
      <c r="BO15" s="449"/>
      <c r="BP15" s="449"/>
      <c r="BQ15" s="449"/>
      <c r="BR15" s="449"/>
      <c r="BS15" s="449"/>
      <c r="BT15" s="449"/>
      <c r="BU15" s="450"/>
      <c r="BV15" s="448">
        <v>58815953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35.299999999999997</v>
      </c>
      <c r="AD16" s="500"/>
      <c r="AE16" s="500"/>
      <c r="AF16" s="500"/>
      <c r="AG16" s="501"/>
      <c r="AH16" s="499">
        <v>35.4</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61308856</v>
      </c>
      <c r="BO16" s="420"/>
      <c r="BP16" s="420"/>
      <c r="BQ16" s="420"/>
      <c r="BR16" s="420"/>
      <c r="BS16" s="420"/>
      <c r="BT16" s="420"/>
      <c r="BU16" s="421"/>
      <c r="BV16" s="419">
        <v>59501411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108739</v>
      </c>
      <c r="AD17" s="373"/>
      <c r="AE17" s="373"/>
      <c r="AF17" s="373"/>
      <c r="AG17" s="374"/>
      <c r="AH17" s="372">
        <v>107631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76226234</v>
      </c>
      <c r="BO17" s="420"/>
      <c r="BP17" s="420"/>
      <c r="BQ17" s="420"/>
      <c r="BR17" s="420"/>
      <c r="BS17" s="420"/>
      <c r="BT17" s="420"/>
      <c r="BU17" s="421"/>
      <c r="BV17" s="419">
        <v>75045009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262</v>
      </c>
      <c r="M18" s="472"/>
      <c r="N18" s="472"/>
      <c r="O18" s="472"/>
      <c r="P18" s="472"/>
      <c r="Q18" s="472"/>
      <c r="R18" s="473"/>
      <c r="S18" s="473"/>
      <c r="T18" s="473"/>
      <c r="U18" s="473"/>
      <c r="V18" s="474"/>
      <c r="W18" s="490"/>
      <c r="X18" s="491"/>
      <c r="Y18" s="491"/>
      <c r="Z18" s="491"/>
      <c r="AA18" s="491"/>
      <c r="AB18" s="515"/>
      <c r="AC18" s="389">
        <v>59.5</v>
      </c>
      <c r="AD18" s="390"/>
      <c r="AE18" s="390"/>
      <c r="AF18" s="390"/>
      <c r="AG18" s="475"/>
      <c r="AH18" s="389">
        <v>59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73387066</v>
      </c>
      <c r="BO18" s="420"/>
      <c r="BP18" s="420"/>
      <c r="BQ18" s="420"/>
      <c r="BR18" s="420"/>
      <c r="BS18" s="420"/>
      <c r="BT18" s="420"/>
      <c r="BU18" s="421"/>
      <c r="BV18" s="419">
        <v>69113219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1420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97458983</v>
      </c>
      <c r="BO19" s="420"/>
      <c r="BP19" s="420"/>
      <c r="BQ19" s="420"/>
      <c r="BR19" s="420"/>
      <c r="BS19" s="420"/>
      <c r="BT19" s="420"/>
      <c r="BU19" s="421"/>
      <c r="BV19" s="419">
        <v>93021182</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151377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98976977</v>
      </c>
      <c r="BO22" s="449"/>
      <c r="BP22" s="449"/>
      <c r="BQ22" s="449"/>
      <c r="BR22" s="449"/>
      <c r="BS22" s="449"/>
      <c r="BT22" s="449"/>
      <c r="BU22" s="450"/>
      <c r="BV22" s="448">
        <v>98449049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56814942</v>
      </c>
      <c r="BO23" s="420"/>
      <c r="BP23" s="420"/>
      <c r="BQ23" s="420"/>
      <c r="BR23" s="420"/>
      <c r="BS23" s="420"/>
      <c r="BT23" s="420"/>
      <c r="BU23" s="421"/>
      <c r="BV23" s="419">
        <v>58355951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10910</v>
      </c>
      <c r="R24" s="373"/>
      <c r="S24" s="373"/>
      <c r="T24" s="373"/>
      <c r="U24" s="373"/>
      <c r="V24" s="374"/>
      <c r="W24" s="462"/>
      <c r="X24" s="399"/>
      <c r="Y24" s="400"/>
      <c r="Z24" s="375" t="s">
        <v>162</v>
      </c>
      <c r="AA24" s="376"/>
      <c r="AB24" s="376"/>
      <c r="AC24" s="376"/>
      <c r="AD24" s="376"/>
      <c r="AE24" s="376"/>
      <c r="AF24" s="376"/>
      <c r="AG24" s="377"/>
      <c r="AH24" s="372">
        <v>2210</v>
      </c>
      <c r="AI24" s="373"/>
      <c r="AJ24" s="373"/>
      <c r="AK24" s="373"/>
      <c r="AL24" s="374"/>
      <c r="AM24" s="372">
        <v>7091890</v>
      </c>
      <c r="AN24" s="373"/>
      <c r="AO24" s="373"/>
      <c r="AP24" s="373"/>
      <c r="AQ24" s="373"/>
      <c r="AR24" s="374"/>
      <c r="AS24" s="372">
        <v>3209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80105763</v>
      </c>
      <c r="BO24" s="420"/>
      <c r="BP24" s="420"/>
      <c r="BQ24" s="420"/>
      <c r="BR24" s="420"/>
      <c r="BS24" s="420"/>
      <c r="BT24" s="420"/>
      <c r="BU24" s="421"/>
      <c r="BV24" s="419">
        <v>76761368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9150</v>
      </c>
      <c r="R25" s="373"/>
      <c r="S25" s="373"/>
      <c r="T25" s="373"/>
      <c r="U25" s="373"/>
      <c r="V25" s="374"/>
      <c r="W25" s="462"/>
      <c r="X25" s="399"/>
      <c r="Y25" s="400"/>
      <c r="Z25" s="375" t="s">
        <v>165</v>
      </c>
      <c r="AA25" s="376"/>
      <c r="AB25" s="376"/>
      <c r="AC25" s="376"/>
      <c r="AD25" s="376"/>
      <c r="AE25" s="376"/>
      <c r="AF25" s="376"/>
      <c r="AG25" s="377"/>
      <c r="AH25" s="372">
        <v>347</v>
      </c>
      <c r="AI25" s="373"/>
      <c r="AJ25" s="373"/>
      <c r="AK25" s="373"/>
      <c r="AL25" s="374"/>
      <c r="AM25" s="372">
        <v>1088886</v>
      </c>
      <c r="AN25" s="373"/>
      <c r="AO25" s="373"/>
      <c r="AP25" s="373"/>
      <c r="AQ25" s="373"/>
      <c r="AR25" s="374"/>
      <c r="AS25" s="372">
        <v>3138</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134461378</v>
      </c>
      <c r="BO25" s="449"/>
      <c r="BP25" s="449"/>
      <c r="BQ25" s="449"/>
      <c r="BR25" s="449"/>
      <c r="BS25" s="449"/>
      <c r="BT25" s="449"/>
      <c r="BU25" s="450"/>
      <c r="BV25" s="448">
        <v>130096551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7100</v>
      </c>
      <c r="R26" s="373"/>
      <c r="S26" s="373"/>
      <c r="T26" s="373"/>
      <c r="U26" s="373"/>
      <c r="V26" s="374"/>
      <c r="W26" s="462"/>
      <c r="X26" s="399"/>
      <c r="Y26" s="400"/>
      <c r="Z26" s="375" t="s">
        <v>168</v>
      </c>
      <c r="AA26" s="430"/>
      <c r="AB26" s="430"/>
      <c r="AC26" s="430"/>
      <c r="AD26" s="430"/>
      <c r="AE26" s="430"/>
      <c r="AF26" s="430"/>
      <c r="AG26" s="431"/>
      <c r="AH26" s="372">
        <v>272</v>
      </c>
      <c r="AI26" s="373"/>
      <c r="AJ26" s="373"/>
      <c r="AK26" s="373"/>
      <c r="AL26" s="374"/>
      <c r="AM26" s="372">
        <v>852448</v>
      </c>
      <c r="AN26" s="373"/>
      <c r="AO26" s="373"/>
      <c r="AP26" s="373"/>
      <c r="AQ26" s="373"/>
      <c r="AR26" s="374"/>
      <c r="AS26" s="372">
        <v>3134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1020000</v>
      </c>
      <c r="BO26" s="420"/>
      <c r="BP26" s="420"/>
      <c r="BQ26" s="420"/>
      <c r="BR26" s="420"/>
      <c r="BS26" s="420"/>
      <c r="BT26" s="420"/>
      <c r="BU26" s="421"/>
      <c r="BV26" s="419">
        <v>600000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7160</v>
      </c>
      <c r="R27" s="373"/>
      <c r="S27" s="373"/>
      <c r="T27" s="373"/>
      <c r="U27" s="373"/>
      <c r="V27" s="374"/>
      <c r="W27" s="462"/>
      <c r="X27" s="399"/>
      <c r="Y27" s="400"/>
      <c r="Z27" s="375" t="s">
        <v>171</v>
      </c>
      <c r="AA27" s="376"/>
      <c r="AB27" s="376"/>
      <c r="AC27" s="376"/>
      <c r="AD27" s="376"/>
      <c r="AE27" s="376"/>
      <c r="AF27" s="376"/>
      <c r="AG27" s="377"/>
      <c r="AH27" s="372">
        <v>56</v>
      </c>
      <c r="AI27" s="373"/>
      <c r="AJ27" s="373"/>
      <c r="AK27" s="373"/>
      <c r="AL27" s="374"/>
      <c r="AM27" s="372">
        <v>210606</v>
      </c>
      <c r="AN27" s="373"/>
      <c r="AO27" s="373"/>
      <c r="AP27" s="373"/>
      <c r="AQ27" s="373"/>
      <c r="AR27" s="374"/>
      <c r="AS27" s="372">
        <v>3761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300000</v>
      </c>
      <c r="BO27" s="454"/>
      <c r="BP27" s="454"/>
      <c r="BQ27" s="454"/>
      <c r="BR27" s="454"/>
      <c r="BS27" s="454"/>
      <c r="BT27" s="454"/>
      <c r="BU27" s="455"/>
      <c r="BV27" s="453">
        <v>600000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6510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6200511</v>
      </c>
      <c r="BO28" s="449"/>
      <c r="BP28" s="449"/>
      <c r="BQ28" s="449"/>
      <c r="BR28" s="449"/>
      <c r="BS28" s="449"/>
      <c r="BT28" s="449"/>
      <c r="BU28" s="450"/>
      <c r="BV28" s="448">
        <v>8168967</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34</v>
      </c>
      <c r="M29" s="373"/>
      <c r="N29" s="373"/>
      <c r="O29" s="373"/>
      <c r="P29" s="374"/>
      <c r="Q29" s="372">
        <v>5850</v>
      </c>
      <c r="R29" s="373"/>
      <c r="S29" s="373"/>
      <c r="T29" s="373"/>
      <c r="U29" s="373"/>
      <c r="V29" s="374"/>
      <c r="W29" s="463"/>
      <c r="X29" s="464"/>
      <c r="Y29" s="465"/>
      <c r="Z29" s="375" t="s">
        <v>177</v>
      </c>
      <c r="AA29" s="376"/>
      <c r="AB29" s="376"/>
      <c r="AC29" s="376"/>
      <c r="AD29" s="376"/>
      <c r="AE29" s="376"/>
      <c r="AF29" s="376"/>
      <c r="AG29" s="377"/>
      <c r="AH29" s="372">
        <v>2266</v>
      </c>
      <c r="AI29" s="373"/>
      <c r="AJ29" s="373"/>
      <c r="AK29" s="373"/>
      <c r="AL29" s="374"/>
      <c r="AM29" s="372">
        <v>7302496</v>
      </c>
      <c r="AN29" s="373"/>
      <c r="AO29" s="373"/>
      <c r="AP29" s="373"/>
      <c r="AQ29" s="373"/>
      <c r="AR29" s="374"/>
      <c r="AS29" s="372">
        <v>3223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824375</v>
      </c>
      <c r="BO29" s="420"/>
      <c r="BP29" s="420"/>
      <c r="BQ29" s="420"/>
      <c r="BR29" s="420"/>
      <c r="BS29" s="420"/>
      <c r="BT29" s="420"/>
      <c r="BU29" s="421"/>
      <c r="BV29" s="419">
        <v>603244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7049791</v>
      </c>
      <c r="BO30" s="454"/>
      <c r="BP30" s="454"/>
      <c r="BQ30" s="454"/>
      <c r="BR30" s="454"/>
      <c r="BS30" s="454"/>
      <c r="BT30" s="454"/>
      <c r="BU30" s="455"/>
      <c r="BV30" s="453">
        <v>6945863</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65" customHeight="1" x14ac:dyDescent="0.2">
      <c r="A31" s="169"/>
      <c r="B31" s="191"/>
      <c r="DI31" s="192"/>
    </row>
    <row r="32" spans="1:113" ht="13.6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6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IF('各会計、関係団体の財政状況及び健全化判断比率'!B35="","",'各会計、関係団体の財政状況及び健全化判断比率'!B35)</f>
        <v>総合動植物公園事業特別会計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東三河広域連合（一般会計）</v>
      </c>
      <c r="BZ34" s="368"/>
      <c r="CA34" s="368"/>
      <c r="CB34" s="368"/>
      <c r="CC34" s="368"/>
      <c r="CD34" s="368"/>
      <c r="CE34" s="368"/>
      <c r="CF34" s="368"/>
      <c r="CG34" s="368"/>
      <c r="CH34" s="368"/>
      <c r="CI34" s="368"/>
      <c r="CJ34" s="368"/>
      <c r="CK34" s="368"/>
      <c r="CL34" s="368"/>
      <c r="CM34" s="368"/>
      <c r="CN34" s="169"/>
      <c r="CO34" s="367">
        <f>IF(CQ34="","",MAX(C34:D43,U34:V43,AM34:AN43,BE34:BF43,BW34:BX43)+1)</f>
        <v>15</v>
      </c>
      <c r="CP34" s="367"/>
      <c r="CQ34" s="368" t="str">
        <f>IF('各会計、関係団体の財政状況及び健全化判断比率'!BS7="","",'各会計、関係団体の財政状況及び健全化判断比率'!BS7)</f>
        <v>豊橋市土地開発公社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母子父子寡婦福祉資金貸付事業特別会計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東三河広域連合（介護保険特別会計）</v>
      </c>
      <c r="BZ35" s="368"/>
      <c r="CA35" s="368"/>
      <c r="CB35" s="368"/>
      <c r="CC35" s="368"/>
      <c r="CD35" s="368"/>
      <c r="CE35" s="368"/>
      <c r="CF35" s="368"/>
      <c r="CG35" s="368"/>
      <c r="CH35" s="368"/>
      <c r="CI35" s="368"/>
      <c r="CJ35" s="368"/>
      <c r="CK35" s="368"/>
      <c r="CL35" s="368"/>
      <c r="CM35" s="368"/>
      <c r="CN35" s="169"/>
      <c r="CO35" s="367">
        <f t="shared" ref="CO35:CO43" si="3">IF(CQ35="","",CO34+1)</f>
        <v>16</v>
      </c>
      <c r="CP35" s="367"/>
      <c r="CQ35" s="368" t="str">
        <f>IF('各会計、関係団体の財政状況及び健全化判断比率'!BS8="","",'各会計、関係団体の財政状況及び健全化判断比率'!BS8)</f>
        <v>（公財）豊橋市国際交流協会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公共駐車場事業特別会計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愛知県後期高齢者医療広域連合（一般会計）</v>
      </c>
      <c r="BZ36" s="368"/>
      <c r="CA36" s="368"/>
      <c r="CB36" s="368"/>
      <c r="CC36" s="368"/>
      <c r="CD36" s="368"/>
      <c r="CE36" s="368"/>
      <c r="CF36" s="368"/>
      <c r="CG36" s="368"/>
      <c r="CH36" s="368"/>
      <c r="CI36" s="368"/>
      <c r="CJ36" s="368"/>
      <c r="CK36" s="368"/>
      <c r="CL36" s="368"/>
      <c r="CM36" s="368"/>
      <c r="CN36" s="169"/>
      <c r="CO36" s="367">
        <f t="shared" si="3"/>
        <v>17</v>
      </c>
      <c r="CP36" s="367"/>
      <c r="CQ36" s="368" t="str">
        <f>IF('各会計、関係団体の財政状況及び健全化判断比率'!BS9="","",'各会計、関係団体の財政状況及び健全化判断比率'!BS9)</f>
        <v>（公財）豊橋みどりの協会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競輪事業特別会計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愛知県後期高齢者医療広域連合（後期高齢者医療特別会計）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f t="shared" si="3"/>
        <v>18</v>
      </c>
      <c r="CP37" s="367"/>
      <c r="CQ37" s="368" t="str">
        <f>IF('各会計、関係団体の財政状況及び健全化判断比率'!BS10="","",'各会計、関係団体の財政状況及び健全化判断比率'!BS10)</f>
        <v>（公財）豊橋市学校給食協会</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f t="shared" si="3"/>
        <v>19</v>
      </c>
      <c r="CP38" s="367"/>
      <c r="CQ38" s="368" t="str">
        <f>IF('各会計、関係団体の財政状況及び健全化判断比率'!BS11="","",'各会計、関係団体の財政状況及び健全化判断比率'!BS11)</f>
        <v>（公財）豊橋文化振興財団</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20</v>
      </c>
      <c r="CP39" s="367"/>
      <c r="CQ39" s="368" t="str">
        <f>IF('各会計、関係団体の財政状況及び健全化判断比率'!BS12="","",'各会計、関係団体の財政状況及び健全化判断比率'!BS12)</f>
        <v>（公財）豊橋市スポーツ協会</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21</v>
      </c>
      <c r="CP40" s="367"/>
      <c r="CQ40" s="368" t="str">
        <f>IF('各会計、関係団体の財政状況及び健全化判断比率'!BS13="","",'各会計、関係団体の財政状況及び健全化判断比率'!BS13)</f>
        <v>豊橋駐車場（株）</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22</v>
      </c>
      <c r="CP41" s="367"/>
      <c r="CQ41" s="368" t="str">
        <f>IF('各会計、関係団体の財政状況及び健全化判断比率'!BS14="","",'各会計、関係団体の財政状況及び健全化判断比率'!BS14)</f>
        <v>豊橋ステーションビル（株）</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23</v>
      </c>
      <c r="CP42" s="367"/>
      <c r="CQ42" s="368" t="str">
        <f>IF('各会計、関係団体の財政状況及び健全化判断比率'!BS15="","",'各会計、関係団体の財政状況及び健全化判断比率'!BS15)</f>
        <v>（株）豊橋まちなか活性化センター</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24</v>
      </c>
      <c r="CP43" s="367"/>
      <c r="CQ43" s="368" t="str">
        <f>IF('各会計、関係団体の財政状況及び健全化判断比率'!BS16="","",'各会計、関係団体の財政状況及び健全化判断比率'!BS16)</f>
        <v>（株）東三河食肉流通センター</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6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WrM19F20VeuipEICUuJ0nASrftROqUlX0EAqFmi2SMOOYzWnH8vxhNEDwMs1iAeZnyKndmWFpd/gNU6e0d1Zw==" saltValue="nCERuJsW3DDK3GgxtT1m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6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2" t="s">
        <v>538</v>
      </c>
      <c r="D34" s="1152"/>
      <c r="E34" s="1153"/>
      <c r="F34" s="32">
        <v>0.02</v>
      </c>
      <c r="G34" s="33">
        <v>0.01</v>
      </c>
      <c r="H34" s="33">
        <v>0.01</v>
      </c>
      <c r="I34" s="33">
        <v>0</v>
      </c>
      <c r="J34" s="34" t="s">
        <v>539</v>
      </c>
      <c r="K34" s="22"/>
      <c r="L34" s="22"/>
      <c r="M34" s="22"/>
      <c r="N34" s="22"/>
      <c r="O34" s="22"/>
      <c r="P34" s="22"/>
    </row>
    <row r="35" spans="1:16" ht="39" customHeight="1" x14ac:dyDescent="0.2">
      <c r="A35" s="22"/>
      <c r="B35" s="35"/>
      <c r="C35" s="1146" t="s">
        <v>540</v>
      </c>
      <c r="D35" s="1147"/>
      <c r="E35" s="1148"/>
      <c r="F35" s="36">
        <v>9.3000000000000007</v>
      </c>
      <c r="G35" s="37">
        <v>14.52</v>
      </c>
      <c r="H35" s="37">
        <v>17.45</v>
      </c>
      <c r="I35" s="37">
        <v>18.149999999999999</v>
      </c>
      <c r="J35" s="38">
        <v>14.39</v>
      </c>
      <c r="K35" s="22"/>
      <c r="L35" s="22"/>
      <c r="M35" s="22"/>
      <c r="N35" s="22"/>
      <c r="O35" s="22"/>
      <c r="P35" s="22"/>
    </row>
    <row r="36" spans="1:16" ht="39" customHeight="1" x14ac:dyDescent="0.2">
      <c r="A36" s="22"/>
      <c r="B36" s="35"/>
      <c r="C36" s="1146" t="s">
        <v>541</v>
      </c>
      <c r="D36" s="1147"/>
      <c r="E36" s="1148"/>
      <c r="F36" s="36">
        <v>2.98</v>
      </c>
      <c r="G36" s="37">
        <v>3.27</v>
      </c>
      <c r="H36" s="37">
        <v>3.47</v>
      </c>
      <c r="I36" s="37">
        <v>3.65</v>
      </c>
      <c r="J36" s="38">
        <v>3.79</v>
      </c>
      <c r="K36" s="22"/>
      <c r="L36" s="22"/>
      <c r="M36" s="22"/>
      <c r="N36" s="22"/>
      <c r="O36" s="22"/>
      <c r="P36" s="22"/>
    </row>
    <row r="37" spans="1:16" ht="39" customHeight="1" x14ac:dyDescent="0.2">
      <c r="A37" s="22"/>
      <c r="B37" s="35"/>
      <c r="C37" s="1146" t="s">
        <v>542</v>
      </c>
      <c r="D37" s="1147"/>
      <c r="E37" s="1148"/>
      <c r="F37" s="36">
        <v>4.55</v>
      </c>
      <c r="G37" s="37">
        <v>4.4800000000000004</v>
      </c>
      <c r="H37" s="37">
        <v>3.37</v>
      </c>
      <c r="I37" s="37">
        <v>2.25</v>
      </c>
      <c r="J37" s="38">
        <v>2.48</v>
      </c>
      <c r="K37" s="22"/>
      <c r="L37" s="22"/>
      <c r="M37" s="22"/>
      <c r="N37" s="22"/>
      <c r="O37" s="22"/>
      <c r="P37" s="22"/>
    </row>
    <row r="38" spans="1:16" ht="39" customHeight="1" x14ac:dyDescent="0.2">
      <c r="A38" s="22"/>
      <c r="B38" s="35"/>
      <c r="C38" s="1146" t="s">
        <v>543</v>
      </c>
      <c r="D38" s="1147"/>
      <c r="E38" s="1148"/>
      <c r="F38" s="36">
        <v>6.37</v>
      </c>
      <c r="G38" s="37">
        <v>6.95</v>
      </c>
      <c r="H38" s="37">
        <v>5.56</v>
      </c>
      <c r="I38" s="37">
        <v>3.76</v>
      </c>
      <c r="J38" s="38">
        <v>1.99</v>
      </c>
      <c r="K38" s="22"/>
      <c r="L38" s="22"/>
      <c r="M38" s="22"/>
      <c r="N38" s="22"/>
      <c r="O38" s="22"/>
      <c r="P38" s="22"/>
    </row>
    <row r="39" spans="1:16" ht="39" customHeight="1" x14ac:dyDescent="0.2">
      <c r="A39" s="22"/>
      <c r="B39" s="35"/>
      <c r="C39" s="1146" t="s">
        <v>544</v>
      </c>
      <c r="D39" s="1147"/>
      <c r="E39" s="1148"/>
      <c r="F39" s="36">
        <v>3.08</v>
      </c>
      <c r="G39" s="37">
        <v>3.4</v>
      </c>
      <c r="H39" s="37">
        <v>3.49</v>
      </c>
      <c r="I39" s="37">
        <v>2.5</v>
      </c>
      <c r="J39" s="38">
        <v>1.49</v>
      </c>
      <c r="K39" s="22"/>
      <c r="L39" s="22"/>
      <c r="M39" s="22"/>
      <c r="N39" s="22"/>
      <c r="O39" s="22"/>
      <c r="P39" s="22"/>
    </row>
    <row r="40" spans="1:16" ht="39" customHeight="1" x14ac:dyDescent="0.2">
      <c r="A40" s="22"/>
      <c r="B40" s="35"/>
      <c r="C40" s="1146" t="s">
        <v>545</v>
      </c>
      <c r="D40" s="1147"/>
      <c r="E40" s="1148"/>
      <c r="F40" s="36">
        <v>0.92</v>
      </c>
      <c r="G40" s="37">
        <v>0.98</v>
      </c>
      <c r="H40" s="37">
        <v>1.19</v>
      </c>
      <c r="I40" s="37">
        <v>0.88</v>
      </c>
      <c r="J40" s="38">
        <v>0.23</v>
      </c>
      <c r="K40" s="22"/>
      <c r="L40" s="22"/>
      <c r="M40" s="22"/>
      <c r="N40" s="22"/>
      <c r="O40" s="22"/>
      <c r="P40" s="22"/>
    </row>
    <row r="41" spans="1:16" ht="39" customHeight="1" x14ac:dyDescent="0.2">
      <c r="A41" s="22"/>
      <c r="B41" s="35"/>
      <c r="C41" s="1146" t="s">
        <v>546</v>
      </c>
      <c r="D41" s="1147"/>
      <c r="E41" s="1148"/>
      <c r="F41" s="36">
        <v>0</v>
      </c>
      <c r="G41" s="37">
        <v>0</v>
      </c>
      <c r="H41" s="37">
        <v>0</v>
      </c>
      <c r="I41" s="37">
        <v>0.02</v>
      </c>
      <c r="J41" s="38">
        <v>0.02</v>
      </c>
      <c r="K41" s="22"/>
      <c r="L41" s="22"/>
      <c r="M41" s="22"/>
      <c r="N41" s="22"/>
      <c r="O41" s="22"/>
      <c r="P41" s="22"/>
    </row>
    <row r="42" spans="1:16" ht="39" customHeight="1" x14ac:dyDescent="0.2">
      <c r="A42" s="22"/>
      <c r="B42" s="39"/>
      <c r="C42" s="1146" t="s">
        <v>547</v>
      </c>
      <c r="D42" s="1147"/>
      <c r="E42" s="1148"/>
      <c r="F42" s="36" t="s">
        <v>491</v>
      </c>
      <c r="G42" s="37" t="s">
        <v>491</v>
      </c>
      <c r="H42" s="37" t="s">
        <v>491</v>
      </c>
      <c r="I42" s="37" t="s">
        <v>491</v>
      </c>
      <c r="J42" s="38" t="s">
        <v>491</v>
      </c>
      <c r="K42" s="22"/>
      <c r="L42" s="22"/>
      <c r="M42" s="22"/>
      <c r="N42" s="22"/>
      <c r="O42" s="22"/>
      <c r="P42" s="22"/>
    </row>
    <row r="43" spans="1:16" ht="39" customHeight="1" thickBot="1" x14ac:dyDescent="0.25">
      <c r="A43" s="22"/>
      <c r="B43" s="40"/>
      <c r="C43" s="1149" t="s">
        <v>548</v>
      </c>
      <c r="D43" s="1150"/>
      <c r="E43" s="1151"/>
      <c r="F43" s="41">
        <v>0</v>
      </c>
      <c r="G43" s="42">
        <v>0.01</v>
      </c>
      <c r="H43" s="42">
        <v>0.08</v>
      </c>
      <c r="I43" s="42">
        <v>0</v>
      </c>
      <c r="J43" s="43">
        <v>0.01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Nf+LwywxyZDijcXwHP8WvJGZAmH+iMBdnpBbmN8qB1hJ77+WeqEVsT8ovMKY9LlrnIADUWn84C+K0s/J8HHxQ==" saltValue="mQ+YK/a9YPegCmrnjll+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65" customHeight="1" x14ac:dyDescent="0.2">
      <c r="A1" s="48"/>
      <c r="B1" s="48"/>
      <c r="C1" s="48"/>
      <c r="D1" s="48"/>
      <c r="E1" s="48"/>
      <c r="F1" s="48"/>
      <c r="G1" s="48"/>
      <c r="H1" s="48"/>
      <c r="I1" s="48"/>
      <c r="J1" s="48"/>
      <c r="K1" s="48"/>
      <c r="L1" s="48"/>
      <c r="M1" s="48"/>
      <c r="N1" s="48"/>
      <c r="O1" s="48"/>
      <c r="P1" s="48"/>
      <c r="Q1" s="48"/>
      <c r="R1" s="48"/>
      <c r="S1" s="48"/>
      <c r="T1" s="48"/>
      <c r="U1" s="48"/>
    </row>
    <row r="2" spans="1:21" ht="13.65" customHeight="1" x14ac:dyDescent="0.2">
      <c r="A2" s="48"/>
      <c r="B2" s="48"/>
      <c r="C2" s="48"/>
      <c r="D2" s="48"/>
      <c r="E2" s="48"/>
      <c r="F2" s="48"/>
      <c r="G2" s="48"/>
      <c r="H2" s="48"/>
      <c r="I2" s="48"/>
      <c r="J2" s="48"/>
      <c r="K2" s="48"/>
      <c r="L2" s="48"/>
      <c r="M2" s="48"/>
      <c r="N2" s="48"/>
      <c r="O2" s="48"/>
      <c r="P2" s="48"/>
      <c r="Q2" s="48"/>
      <c r="R2" s="48"/>
      <c r="S2" s="48"/>
      <c r="T2" s="48"/>
      <c r="U2" s="48"/>
    </row>
    <row r="3" spans="1:21" ht="13.65" customHeight="1" x14ac:dyDescent="0.2">
      <c r="A3" s="48"/>
      <c r="B3" s="48"/>
      <c r="C3" s="48"/>
      <c r="D3" s="48"/>
      <c r="E3" s="48"/>
      <c r="F3" s="48"/>
      <c r="G3" s="48"/>
      <c r="H3" s="48"/>
      <c r="I3" s="48"/>
      <c r="J3" s="48"/>
      <c r="K3" s="48"/>
      <c r="L3" s="48"/>
      <c r="M3" s="48"/>
      <c r="N3" s="48"/>
      <c r="O3" s="48"/>
      <c r="P3" s="48"/>
      <c r="Q3" s="48"/>
      <c r="R3" s="48"/>
      <c r="S3" s="48"/>
      <c r="T3" s="48"/>
      <c r="U3" s="48"/>
    </row>
    <row r="4" spans="1:21" ht="13.65" customHeight="1" x14ac:dyDescent="0.2">
      <c r="A4" s="48"/>
      <c r="B4" s="48"/>
      <c r="C4" s="48"/>
      <c r="D4" s="48"/>
      <c r="E4" s="48"/>
      <c r="F4" s="48"/>
      <c r="G4" s="48"/>
      <c r="H4" s="48"/>
      <c r="I4" s="48"/>
      <c r="J4" s="48"/>
      <c r="K4" s="48"/>
      <c r="L4" s="48"/>
      <c r="M4" s="48"/>
      <c r="N4" s="48"/>
      <c r="O4" s="48"/>
      <c r="P4" s="48"/>
      <c r="Q4" s="48"/>
      <c r="R4" s="48"/>
      <c r="S4" s="48"/>
      <c r="T4" s="48"/>
      <c r="U4" s="48"/>
    </row>
    <row r="5" spans="1:21" ht="13.65" customHeight="1" x14ac:dyDescent="0.2">
      <c r="A5" s="48"/>
      <c r="B5" s="48"/>
      <c r="C5" s="48"/>
      <c r="D5" s="48"/>
      <c r="E5" s="48"/>
      <c r="F5" s="48"/>
      <c r="G5" s="48"/>
      <c r="H5" s="48"/>
      <c r="I5" s="48"/>
      <c r="J5" s="48"/>
      <c r="K5" s="48"/>
      <c r="L5" s="48"/>
      <c r="M5" s="48"/>
      <c r="N5" s="48"/>
      <c r="O5" s="48"/>
      <c r="P5" s="48"/>
      <c r="Q5" s="48"/>
      <c r="R5" s="48"/>
      <c r="S5" s="48"/>
      <c r="T5" s="48"/>
      <c r="U5" s="48"/>
    </row>
    <row r="6" spans="1:21" ht="13.65" customHeight="1" x14ac:dyDescent="0.2">
      <c r="A6" s="48"/>
      <c r="B6" s="48"/>
      <c r="C6" s="48"/>
      <c r="D6" s="48"/>
      <c r="E6" s="48"/>
      <c r="F6" s="48"/>
      <c r="G6" s="48"/>
      <c r="H6" s="48"/>
      <c r="I6" s="48"/>
      <c r="J6" s="48"/>
      <c r="K6" s="48"/>
      <c r="L6" s="48"/>
      <c r="M6" s="48"/>
      <c r="N6" s="48"/>
      <c r="O6" s="48"/>
      <c r="P6" s="48"/>
      <c r="Q6" s="48"/>
      <c r="R6" s="48"/>
      <c r="S6" s="48"/>
      <c r="T6" s="48"/>
      <c r="U6" s="48"/>
    </row>
    <row r="7" spans="1:21" ht="13.65" customHeight="1" x14ac:dyDescent="0.2">
      <c r="A7" s="48"/>
      <c r="B7" s="48"/>
      <c r="C7" s="48"/>
      <c r="D7" s="48"/>
      <c r="E7" s="48"/>
      <c r="F7" s="48"/>
      <c r="G7" s="48"/>
      <c r="H7" s="48"/>
      <c r="I7" s="48"/>
      <c r="J7" s="48"/>
      <c r="K7" s="48"/>
      <c r="L7" s="48"/>
      <c r="M7" s="48"/>
      <c r="N7" s="48"/>
      <c r="O7" s="48"/>
      <c r="P7" s="48"/>
      <c r="Q7" s="48"/>
      <c r="R7" s="48"/>
      <c r="S7" s="48"/>
      <c r="T7" s="48"/>
      <c r="U7" s="48"/>
    </row>
    <row r="8" spans="1:21" ht="13.65" customHeight="1" x14ac:dyDescent="0.2">
      <c r="A8" s="48"/>
      <c r="B8" s="48"/>
      <c r="C8" s="48"/>
      <c r="D8" s="48"/>
      <c r="E8" s="48"/>
      <c r="F8" s="48"/>
      <c r="G8" s="48"/>
      <c r="H8" s="48"/>
      <c r="I8" s="48"/>
      <c r="J8" s="48"/>
      <c r="K8" s="48"/>
      <c r="L8" s="48"/>
      <c r="M8" s="48"/>
      <c r="N8" s="48"/>
      <c r="O8" s="48"/>
      <c r="P8" s="48"/>
      <c r="Q8" s="48"/>
      <c r="R8" s="48"/>
      <c r="S8" s="48"/>
      <c r="T8" s="48"/>
      <c r="U8" s="48"/>
    </row>
    <row r="9" spans="1:21" ht="13.65" customHeight="1" x14ac:dyDescent="0.2">
      <c r="A9" s="48"/>
      <c r="B9" s="48"/>
      <c r="C9" s="48"/>
      <c r="D9" s="48"/>
      <c r="E9" s="48"/>
      <c r="F9" s="48"/>
      <c r="G9" s="48"/>
      <c r="H9" s="48"/>
      <c r="I9" s="48"/>
      <c r="J9" s="48"/>
      <c r="K9" s="48"/>
      <c r="L9" s="48"/>
      <c r="M9" s="48"/>
      <c r="N9" s="48"/>
      <c r="O9" s="48"/>
      <c r="P9" s="48"/>
      <c r="Q9" s="48"/>
      <c r="R9" s="48"/>
      <c r="S9" s="48"/>
      <c r="T9" s="48"/>
      <c r="U9" s="48"/>
    </row>
    <row r="10" spans="1:21" ht="13.6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6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6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6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6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6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6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6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6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6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6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6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6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6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6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6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6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6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6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6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6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6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6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6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6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6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6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6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6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6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6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6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6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7" t="s">
        <v>9</v>
      </c>
      <c r="C45" s="1178"/>
      <c r="D45" s="58"/>
      <c r="E45" s="1183" t="s">
        <v>10</v>
      </c>
      <c r="F45" s="1183"/>
      <c r="G45" s="1183"/>
      <c r="H45" s="1183"/>
      <c r="I45" s="1183"/>
      <c r="J45" s="1184"/>
      <c r="K45" s="59">
        <v>8882</v>
      </c>
      <c r="L45" s="60">
        <v>9025</v>
      </c>
      <c r="M45" s="60">
        <v>9674</v>
      </c>
      <c r="N45" s="60">
        <v>10001</v>
      </c>
      <c r="O45" s="61">
        <v>9868</v>
      </c>
      <c r="P45" s="48"/>
      <c r="Q45" s="48"/>
      <c r="R45" s="48"/>
      <c r="S45" s="48"/>
      <c r="T45" s="48"/>
      <c r="U45" s="48"/>
    </row>
    <row r="46" spans="1:21" ht="30.75" customHeight="1" x14ac:dyDescent="0.2">
      <c r="A46" s="48"/>
      <c r="B46" s="1179"/>
      <c r="C46" s="1180"/>
      <c r="D46" s="62"/>
      <c r="E46" s="1156" t="s">
        <v>11</v>
      </c>
      <c r="F46" s="1156"/>
      <c r="G46" s="1156"/>
      <c r="H46" s="1156"/>
      <c r="I46" s="1156"/>
      <c r="J46" s="1157"/>
      <c r="K46" s="63" t="s">
        <v>491</v>
      </c>
      <c r="L46" s="64" t="s">
        <v>491</v>
      </c>
      <c r="M46" s="64" t="s">
        <v>491</v>
      </c>
      <c r="N46" s="64" t="s">
        <v>491</v>
      </c>
      <c r="O46" s="65" t="s">
        <v>491</v>
      </c>
      <c r="P46" s="48"/>
      <c r="Q46" s="48"/>
      <c r="R46" s="48"/>
      <c r="S46" s="48"/>
      <c r="T46" s="48"/>
      <c r="U46" s="48"/>
    </row>
    <row r="47" spans="1:21" ht="30.75" customHeight="1" x14ac:dyDescent="0.2">
      <c r="A47" s="48"/>
      <c r="B47" s="1179"/>
      <c r="C47" s="1180"/>
      <c r="D47" s="62"/>
      <c r="E47" s="1156" t="s">
        <v>12</v>
      </c>
      <c r="F47" s="1156"/>
      <c r="G47" s="1156"/>
      <c r="H47" s="1156"/>
      <c r="I47" s="1156"/>
      <c r="J47" s="1157"/>
      <c r="K47" s="63" t="s">
        <v>491</v>
      </c>
      <c r="L47" s="64" t="s">
        <v>491</v>
      </c>
      <c r="M47" s="64" t="s">
        <v>491</v>
      </c>
      <c r="N47" s="64" t="s">
        <v>491</v>
      </c>
      <c r="O47" s="65" t="s">
        <v>491</v>
      </c>
      <c r="P47" s="48"/>
      <c r="Q47" s="48"/>
      <c r="R47" s="48"/>
      <c r="S47" s="48"/>
      <c r="T47" s="48"/>
      <c r="U47" s="48"/>
    </row>
    <row r="48" spans="1:21" ht="30.75" customHeight="1" x14ac:dyDescent="0.2">
      <c r="A48" s="48"/>
      <c r="B48" s="1179"/>
      <c r="C48" s="1180"/>
      <c r="D48" s="62"/>
      <c r="E48" s="1156" t="s">
        <v>13</v>
      </c>
      <c r="F48" s="1156"/>
      <c r="G48" s="1156"/>
      <c r="H48" s="1156"/>
      <c r="I48" s="1156"/>
      <c r="J48" s="1157"/>
      <c r="K48" s="63">
        <v>3326</v>
      </c>
      <c r="L48" s="64">
        <v>3257</v>
      </c>
      <c r="M48" s="64">
        <v>3226</v>
      </c>
      <c r="N48" s="64">
        <v>3144</v>
      </c>
      <c r="O48" s="65">
        <v>2947</v>
      </c>
      <c r="P48" s="48"/>
      <c r="Q48" s="48"/>
      <c r="R48" s="48"/>
      <c r="S48" s="48"/>
      <c r="T48" s="48"/>
      <c r="U48" s="48"/>
    </row>
    <row r="49" spans="1:21" ht="30.75" customHeight="1" x14ac:dyDescent="0.2">
      <c r="A49" s="48"/>
      <c r="B49" s="1179"/>
      <c r="C49" s="1180"/>
      <c r="D49" s="62"/>
      <c r="E49" s="1156" t="s">
        <v>14</v>
      </c>
      <c r="F49" s="1156"/>
      <c r="G49" s="1156"/>
      <c r="H49" s="1156"/>
      <c r="I49" s="1156"/>
      <c r="J49" s="1157"/>
      <c r="K49" s="63" t="s">
        <v>491</v>
      </c>
      <c r="L49" s="64" t="s">
        <v>491</v>
      </c>
      <c r="M49" s="64" t="s">
        <v>491</v>
      </c>
      <c r="N49" s="64" t="s">
        <v>491</v>
      </c>
      <c r="O49" s="65" t="s">
        <v>491</v>
      </c>
      <c r="P49" s="48"/>
      <c r="Q49" s="48"/>
      <c r="R49" s="48"/>
      <c r="S49" s="48"/>
      <c r="T49" s="48"/>
      <c r="U49" s="48"/>
    </row>
    <row r="50" spans="1:21" ht="30.75" customHeight="1" x14ac:dyDescent="0.2">
      <c r="A50" s="48"/>
      <c r="B50" s="1179"/>
      <c r="C50" s="1180"/>
      <c r="D50" s="62"/>
      <c r="E50" s="1156" t="s">
        <v>15</v>
      </c>
      <c r="F50" s="1156"/>
      <c r="G50" s="1156"/>
      <c r="H50" s="1156"/>
      <c r="I50" s="1156"/>
      <c r="J50" s="1157"/>
      <c r="K50" s="63">
        <v>639</v>
      </c>
      <c r="L50" s="64">
        <v>722</v>
      </c>
      <c r="M50" s="64">
        <v>667</v>
      </c>
      <c r="N50" s="64">
        <v>633</v>
      </c>
      <c r="O50" s="65">
        <v>649</v>
      </c>
      <c r="P50" s="48"/>
      <c r="Q50" s="48"/>
      <c r="R50" s="48"/>
      <c r="S50" s="48"/>
      <c r="T50" s="48"/>
      <c r="U50" s="48"/>
    </row>
    <row r="51" spans="1:21" ht="30.75" customHeight="1" x14ac:dyDescent="0.2">
      <c r="A51" s="48"/>
      <c r="B51" s="1181"/>
      <c r="C51" s="1182"/>
      <c r="D51" s="66"/>
      <c r="E51" s="1156" t="s">
        <v>16</v>
      </c>
      <c r="F51" s="1156"/>
      <c r="G51" s="1156"/>
      <c r="H51" s="1156"/>
      <c r="I51" s="1156"/>
      <c r="J51" s="1157"/>
      <c r="K51" s="63" t="s">
        <v>491</v>
      </c>
      <c r="L51" s="64" t="s">
        <v>491</v>
      </c>
      <c r="M51" s="64" t="s">
        <v>491</v>
      </c>
      <c r="N51" s="64" t="s">
        <v>491</v>
      </c>
      <c r="O51" s="65" t="s">
        <v>491</v>
      </c>
      <c r="P51" s="48"/>
      <c r="Q51" s="48"/>
      <c r="R51" s="48"/>
      <c r="S51" s="48"/>
      <c r="T51" s="48"/>
      <c r="U51" s="48"/>
    </row>
    <row r="52" spans="1:21" ht="30.75" customHeight="1" x14ac:dyDescent="0.2">
      <c r="A52" s="48"/>
      <c r="B52" s="1154" t="s">
        <v>17</v>
      </c>
      <c r="C52" s="1155"/>
      <c r="D52" s="66"/>
      <c r="E52" s="1156" t="s">
        <v>18</v>
      </c>
      <c r="F52" s="1156"/>
      <c r="G52" s="1156"/>
      <c r="H52" s="1156"/>
      <c r="I52" s="1156"/>
      <c r="J52" s="1157"/>
      <c r="K52" s="63">
        <v>10329</v>
      </c>
      <c r="L52" s="64">
        <v>10183</v>
      </c>
      <c r="M52" s="64">
        <v>9985</v>
      </c>
      <c r="N52" s="64">
        <v>9681</v>
      </c>
      <c r="O52" s="65">
        <v>9283</v>
      </c>
      <c r="P52" s="48"/>
      <c r="Q52" s="48"/>
      <c r="R52" s="48"/>
      <c r="S52" s="48"/>
      <c r="T52" s="48"/>
      <c r="U52" s="48"/>
    </row>
    <row r="53" spans="1:21" ht="30.75" customHeight="1" thickBot="1" x14ac:dyDescent="0.25">
      <c r="A53" s="48"/>
      <c r="B53" s="1158" t="s">
        <v>19</v>
      </c>
      <c r="C53" s="1159"/>
      <c r="D53" s="67"/>
      <c r="E53" s="1160" t="s">
        <v>20</v>
      </c>
      <c r="F53" s="1160"/>
      <c r="G53" s="1160"/>
      <c r="H53" s="1160"/>
      <c r="I53" s="1160"/>
      <c r="J53" s="1161"/>
      <c r="K53" s="68">
        <v>2518</v>
      </c>
      <c r="L53" s="69">
        <v>2821</v>
      </c>
      <c r="M53" s="69">
        <v>3582</v>
      </c>
      <c r="N53" s="69">
        <v>4097</v>
      </c>
      <c r="O53" s="70">
        <v>4181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65" customHeight="1" thickBot="1" x14ac:dyDescent="0.3">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65" customHeight="1" x14ac:dyDescent="0.2">
      <c r="B58" s="1162" t="s">
        <v>24</v>
      </c>
      <c r="C58" s="1163"/>
      <c r="D58" s="1168" t="s">
        <v>25</v>
      </c>
      <c r="E58" s="1169"/>
      <c r="F58" s="1169"/>
      <c r="G58" s="1169"/>
      <c r="H58" s="1169"/>
      <c r="I58" s="1169"/>
      <c r="J58" s="1170"/>
      <c r="K58" s="83" t="s">
        <v>580</v>
      </c>
      <c r="L58" s="84" t="s">
        <v>580</v>
      </c>
      <c r="M58" s="84" t="s">
        <v>580</v>
      </c>
      <c r="N58" s="84" t="s">
        <v>580</v>
      </c>
      <c r="O58" s="85" t="s">
        <v>580</v>
      </c>
    </row>
    <row r="59" spans="1:21" ht="31.65" customHeight="1" x14ac:dyDescent="0.2">
      <c r="B59" s="1164"/>
      <c r="C59" s="1165"/>
      <c r="D59" s="1171" t="s">
        <v>26</v>
      </c>
      <c r="E59" s="1172"/>
      <c r="F59" s="1172"/>
      <c r="G59" s="1172"/>
      <c r="H59" s="1172"/>
      <c r="I59" s="1172"/>
      <c r="J59" s="1173"/>
      <c r="K59" s="86" t="s">
        <v>580</v>
      </c>
      <c r="L59" s="87" t="s">
        <v>580</v>
      </c>
      <c r="M59" s="87" t="s">
        <v>580</v>
      </c>
      <c r="N59" s="87" t="s">
        <v>580</v>
      </c>
      <c r="O59" s="88" t="s">
        <v>580</v>
      </c>
    </row>
    <row r="60" spans="1:21" ht="31.65" customHeight="1" thickBot="1" x14ac:dyDescent="0.25">
      <c r="B60" s="1166"/>
      <c r="C60" s="1167"/>
      <c r="D60" s="1174" t="s">
        <v>27</v>
      </c>
      <c r="E60" s="1175"/>
      <c r="F60" s="1175"/>
      <c r="G60" s="1175"/>
      <c r="H60" s="1175"/>
      <c r="I60" s="1175"/>
      <c r="J60" s="1176"/>
      <c r="K60" s="89" t="s">
        <v>580</v>
      </c>
      <c r="L60" s="90" t="s">
        <v>580</v>
      </c>
      <c r="M60" s="90" t="s">
        <v>580</v>
      </c>
      <c r="N60" s="90" t="s">
        <v>580</v>
      </c>
      <c r="O60" s="91" t="s">
        <v>580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C4By9DlFyBx4B/sl6wlRG0C9dayPAi4fxogYkif/nTEc95SiyWiQ/+nuA+XVT6rvVSTpsIVBK/GCupCNv7z4Q==" saltValue="AIHqwSL8NSOHgw30lg6cG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6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s="96" customFormat="1" ht="15" customHeight="1" x14ac:dyDescent="0.2"/>
    <row r="29" s="96" customFormat="1" ht="15" customHeight="1" x14ac:dyDescent="0.2"/>
    <row r="30" s="96" customFormat="1" ht="15" customHeight="1" x14ac:dyDescent="0.2"/>
    <row r="31" s="96" customFormat="1" ht="15" customHeight="1" x14ac:dyDescent="0.2"/>
    <row r="32" s="96"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7" t="s">
        <v>30</v>
      </c>
      <c r="C41" s="1198"/>
      <c r="D41" s="105"/>
      <c r="E41" s="1199" t="s">
        <v>31</v>
      </c>
      <c r="F41" s="1199"/>
      <c r="G41" s="1199"/>
      <c r="H41" s="1200"/>
      <c r="I41" s="343">
        <v>100599</v>
      </c>
      <c r="J41" s="344">
        <v>102323</v>
      </c>
      <c r="K41" s="344">
        <v>99433</v>
      </c>
      <c r="L41" s="344">
        <v>98538</v>
      </c>
      <c r="M41" s="345">
        <v>99030</v>
      </c>
    </row>
    <row r="42" spans="2:13" ht="27.75" customHeight="1" x14ac:dyDescent="0.2">
      <c r="B42" s="1187"/>
      <c r="C42" s="1188"/>
      <c r="D42" s="106"/>
      <c r="E42" s="1191" t="s">
        <v>32</v>
      </c>
      <c r="F42" s="1191"/>
      <c r="G42" s="1191"/>
      <c r="H42" s="1192"/>
      <c r="I42" s="346">
        <v>5953</v>
      </c>
      <c r="J42" s="347">
        <v>6309</v>
      </c>
      <c r="K42" s="347">
        <v>5592</v>
      </c>
      <c r="L42" s="347">
        <v>4750</v>
      </c>
      <c r="M42" s="348">
        <v>3950</v>
      </c>
    </row>
    <row r="43" spans="2:13" ht="27.75" customHeight="1" x14ac:dyDescent="0.2">
      <c r="B43" s="1187"/>
      <c r="C43" s="1188"/>
      <c r="D43" s="106"/>
      <c r="E43" s="1191" t="s">
        <v>33</v>
      </c>
      <c r="F43" s="1191"/>
      <c r="G43" s="1191"/>
      <c r="H43" s="1192"/>
      <c r="I43" s="346">
        <v>29254</v>
      </c>
      <c r="J43" s="347">
        <v>26050</v>
      </c>
      <c r="K43" s="347">
        <v>24351</v>
      </c>
      <c r="L43" s="347">
        <v>24226</v>
      </c>
      <c r="M43" s="348">
        <v>23721</v>
      </c>
    </row>
    <row r="44" spans="2:13" ht="27.75" customHeight="1" x14ac:dyDescent="0.2">
      <c r="B44" s="1187"/>
      <c r="C44" s="1188"/>
      <c r="D44" s="106"/>
      <c r="E44" s="1191" t="s">
        <v>34</v>
      </c>
      <c r="F44" s="1191"/>
      <c r="G44" s="1191"/>
      <c r="H44" s="1192"/>
      <c r="I44" s="346" t="s">
        <v>491</v>
      </c>
      <c r="J44" s="347" t="s">
        <v>491</v>
      </c>
      <c r="K44" s="347" t="s">
        <v>491</v>
      </c>
      <c r="L44" s="347" t="s">
        <v>491</v>
      </c>
      <c r="M44" s="348" t="s">
        <v>491</v>
      </c>
    </row>
    <row r="45" spans="2:13" ht="27.75" customHeight="1" x14ac:dyDescent="0.2">
      <c r="B45" s="1187"/>
      <c r="C45" s="1188"/>
      <c r="D45" s="106"/>
      <c r="E45" s="1191" t="s">
        <v>35</v>
      </c>
      <c r="F45" s="1191"/>
      <c r="G45" s="1191"/>
      <c r="H45" s="1192"/>
      <c r="I45" s="346">
        <v>12600</v>
      </c>
      <c r="J45" s="347">
        <v>12659</v>
      </c>
      <c r="K45" s="347">
        <v>12704</v>
      </c>
      <c r="L45" s="347">
        <v>13569</v>
      </c>
      <c r="M45" s="348">
        <v>13620</v>
      </c>
    </row>
    <row r="46" spans="2:13" ht="27.75" customHeight="1" x14ac:dyDescent="0.2">
      <c r="B46" s="1187"/>
      <c r="C46" s="1188"/>
      <c r="D46" s="107"/>
      <c r="E46" s="1191" t="s">
        <v>36</v>
      </c>
      <c r="F46" s="1191"/>
      <c r="G46" s="1191"/>
      <c r="H46" s="1192"/>
      <c r="I46" s="346">
        <v>10</v>
      </c>
      <c r="J46" s="347">
        <v>31</v>
      </c>
      <c r="K46" s="347">
        <v>8</v>
      </c>
      <c r="L46" s="347">
        <v>8</v>
      </c>
      <c r="M46" s="348" t="s">
        <v>491</v>
      </c>
    </row>
    <row r="47" spans="2:13" ht="27.75" customHeight="1" x14ac:dyDescent="0.2">
      <c r="B47" s="1187"/>
      <c r="C47" s="1188"/>
      <c r="D47" s="108"/>
      <c r="E47" s="1201" t="s">
        <v>37</v>
      </c>
      <c r="F47" s="1202"/>
      <c r="G47" s="1202"/>
      <c r="H47" s="1203"/>
      <c r="I47" s="346" t="s">
        <v>491</v>
      </c>
      <c r="J47" s="347" t="s">
        <v>491</v>
      </c>
      <c r="K47" s="347" t="s">
        <v>491</v>
      </c>
      <c r="L47" s="347" t="s">
        <v>491</v>
      </c>
      <c r="M47" s="348" t="s">
        <v>491</v>
      </c>
    </row>
    <row r="48" spans="2:13" ht="27.75" customHeight="1" x14ac:dyDescent="0.2">
      <c r="B48" s="1187"/>
      <c r="C48" s="1188"/>
      <c r="D48" s="106"/>
      <c r="E48" s="1191" t="s">
        <v>38</v>
      </c>
      <c r="F48" s="1191"/>
      <c r="G48" s="1191"/>
      <c r="H48" s="1192"/>
      <c r="I48" s="346" t="s">
        <v>491</v>
      </c>
      <c r="J48" s="347" t="s">
        <v>491</v>
      </c>
      <c r="K48" s="347" t="s">
        <v>491</v>
      </c>
      <c r="L48" s="347" t="s">
        <v>491</v>
      </c>
      <c r="M48" s="348" t="s">
        <v>491</v>
      </c>
    </row>
    <row r="49" spans="2:13" ht="27.75" customHeight="1" x14ac:dyDescent="0.2">
      <c r="B49" s="1189"/>
      <c r="C49" s="1190"/>
      <c r="D49" s="106"/>
      <c r="E49" s="1191" t="s">
        <v>39</v>
      </c>
      <c r="F49" s="1191"/>
      <c r="G49" s="1191"/>
      <c r="H49" s="1192"/>
      <c r="I49" s="346" t="s">
        <v>491</v>
      </c>
      <c r="J49" s="347" t="s">
        <v>491</v>
      </c>
      <c r="K49" s="347" t="s">
        <v>491</v>
      </c>
      <c r="L49" s="347" t="s">
        <v>491</v>
      </c>
      <c r="M49" s="348" t="s">
        <v>491</v>
      </c>
    </row>
    <row r="50" spans="2:13" ht="27.75" customHeight="1" x14ac:dyDescent="0.2">
      <c r="B50" s="1185" t="s">
        <v>40</v>
      </c>
      <c r="C50" s="1186"/>
      <c r="D50" s="109"/>
      <c r="E50" s="1191" t="s">
        <v>41</v>
      </c>
      <c r="F50" s="1191"/>
      <c r="G50" s="1191"/>
      <c r="H50" s="1192"/>
      <c r="I50" s="346">
        <v>13513</v>
      </c>
      <c r="J50" s="347">
        <v>17239</v>
      </c>
      <c r="K50" s="347">
        <v>19820</v>
      </c>
      <c r="L50" s="347">
        <v>21120</v>
      </c>
      <c r="M50" s="348">
        <v>20500</v>
      </c>
    </row>
    <row r="51" spans="2:13" ht="27.75" customHeight="1" x14ac:dyDescent="0.2">
      <c r="B51" s="1187"/>
      <c r="C51" s="1188"/>
      <c r="D51" s="106"/>
      <c r="E51" s="1191" t="s">
        <v>42</v>
      </c>
      <c r="F51" s="1191"/>
      <c r="G51" s="1191"/>
      <c r="H51" s="1192"/>
      <c r="I51" s="346">
        <v>34662</v>
      </c>
      <c r="J51" s="347">
        <v>34404</v>
      </c>
      <c r="K51" s="347">
        <v>34337</v>
      </c>
      <c r="L51" s="347">
        <v>33950</v>
      </c>
      <c r="M51" s="348">
        <v>33580</v>
      </c>
    </row>
    <row r="52" spans="2:13" ht="27.75" customHeight="1" x14ac:dyDescent="0.2">
      <c r="B52" s="1189"/>
      <c r="C52" s="1190"/>
      <c r="D52" s="106"/>
      <c r="E52" s="1191" t="s">
        <v>43</v>
      </c>
      <c r="F52" s="1191"/>
      <c r="G52" s="1191"/>
      <c r="H52" s="1192"/>
      <c r="I52" s="346">
        <v>71968</v>
      </c>
      <c r="J52" s="347">
        <v>73152</v>
      </c>
      <c r="K52" s="347">
        <v>69218</v>
      </c>
      <c r="L52" s="347">
        <v>67351</v>
      </c>
      <c r="M52" s="348">
        <v>66589</v>
      </c>
    </row>
    <row r="53" spans="2:13" ht="27.75" customHeight="1" thickBot="1" x14ac:dyDescent="0.25">
      <c r="B53" s="1193" t="s">
        <v>19</v>
      </c>
      <c r="C53" s="1194"/>
      <c r="D53" s="110"/>
      <c r="E53" s="1195" t="s">
        <v>44</v>
      </c>
      <c r="F53" s="1195"/>
      <c r="G53" s="1195"/>
      <c r="H53" s="1196"/>
      <c r="I53" s="349">
        <v>28272</v>
      </c>
      <c r="J53" s="350">
        <v>22578</v>
      </c>
      <c r="K53" s="350">
        <v>18711</v>
      </c>
      <c r="L53" s="350">
        <v>18671</v>
      </c>
      <c r="M53" s="351">
        <v>19652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SDb5Bt9ZAJwiCkgtgxn1FsorQ7UTxzmJUu2Zk2Ur2OM79Rtp2rB7aUwWNEtQstlu/zlJwm/ZZXB2XtImHMmwQw==" saltValue="L1QCCXBbNdTLnjyCWJxb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6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2" t="s">
        <v>46</v>
      </c>
      <c r="D55" s="1212"/>
      <c r="E55" s="1213"/>
      <c r="F55" s="352">
        <v>9149</v>
      </c>
      <c r="G55" s="352">
        <v>8169</v>
      </c>
      <c r="H55" s="353">
        <v>6201</v>
      </c>
    </row>
    <row r="56" spans="2:8" ht="52.5" customHeight="1" x14ac:dyDescent="0.2">
      <c r="B56" s="122"/>
      <c r="C56" s="1214" t="s">
        <v>47</v>
      </c>
      <c r="D56" s="1214"/>
      <c r="E56" s="1215"/>
      <c r="F56" s="354">
        <v>332</v>
      </c>
      <c r="G56" s="354">
        <v>603</v>
      </c>
      <c r="H56" s="355">
        <v>824</v>
      </c>
    </row>
    <row r="57" spans="2:8" ht="53.4" customHeight="1" x14ac:dyDescent="0.2">
      <c r="B57" s="122"/>
      <c r="C57" s="1216" t="s">
        <v>48</v>
      </c>
      <c r="D57" s="1216"/>
      <c r="E57" s="1217"/>
      <c r="F57" s="356">
        <v>5694</v>
      </c>
      <c r="G57" s="356">
        <v>6946</v>
      </c>
      <c r="H57" s="357">
        <v>7050</v>
      </c>
    </row>
    <row r="58" spans="2:8" ht="45.75" customHeight="1" x14ac:dyDescent="0.2">
      <c r="B58" s="123"/>
      <c r="C58" s="1204" t="s">
        <v>575</v>
      </c>
      <c r="D58" s="1205"/>
      <c r="E58" s="1206"/>
      <c r="F58" s="358">
        <v>1531</v>
      </c>
      <c r="G58" s="358">
        <v>2183</v>
      </c>
      <c r="H58" s="359">
        <v>2321</v>
      </c>
    </row>
    <row r="59" spans="2:8" ht="45.75" customHeight="1" x14ac:dyDescent="0.2">
      <c r="B59" s="123"/>
      <c r="C59" s="1204" t="s">
        <v>576</v>
      </c>
      <c r="D59" s="1205"/>
      <c r="E59" s="1206"/>
      <c r="F59" s="358">
        <v>2511</v>
      </c>
      <c r="G59" s="358">
        <v>2359</v>
      </c>
      <c r="H59" s="359">
        <v>2172</v>
      </c>
    </row>
    <row r="60" spans="2:8" ht="45.75" customHeight="1" x14ac:dyDescent="0.2">
      <c r="B60" s="123"/>
      <c r="C60" s="1204" t="s">
        <v>577</v>
      </c>
      <c r="D60" s="1205"/>
      <c r="E60" s="1206"/>
      <c r="F60" s="358" t="s">
        <v>491</v>
      </c>
      <c r="G60" s="358">
        <v>726</v>
      </c>
      <c r="H60" s="359">
        <v>587</v>
      </c>
    </row>
    <row r="61" spans="2:8" ht="45.75" customHeight="1" x14ac:dyDescent="0.2">
      <c r="B61" s="123"/>
      <c r="C61" s="1204" t="s">
        <v>578</v>
      </c>
      <c r="D61" s="1205"/>
      <c r="E61" s="1206"/>
      <c r="F61" s="358">
        <v>408</v>
      </c>
      <c r="G61" s="358">
        <v>581</v>
      </c>
      <c r="H61" s="359">
        <v>569</v>
      </c>
    </row>
    <row r="62" spans="2:8" ht="45.75" customHeight="1" thickBot="1" x14ac:dyDescent="0.25">
      <c r="B62" s="124"/>
      <c r="C62" s="1207" t="s">
        <v>579</v>
      </c>
      <c r="D62" s="1208"/>
      <c r="E62" s="1209"/>
      <c r="F62" s="360">
        <v>108</v>
      </c>
      <c r="G62" s="360">
        <v>148</v>
      </c>
      <c r="H62" s="361">
        <v>543</v>
      </c>
    </row>
    <row r="63" spans="2:8" ht="52.5" customHeight="1" thickBot="1" x14ac:dyDescent="0.25">
      <c r="B63" s="125"/>
      <c r="C63" s="1210" t="s">
        <v>49</v>
      </c>
      <c r="D63" s="1210"/>
      <c r="E63" s="1211"/>
      <c r="F63" s="362">
        <v>15176</v>
      </c>
      <c r="G63" s="362">
        <v>15718</v>
      </c>
      <c r="H63" s="363">
        <v>14075</v>
      </c>
    </row>
    <row r="64" spans="2:8" ht="13" x14ac:dyDescent="0.2"/>
  </sheetData>
  <sheetProtection algorithmName="SHA-512" hashValue="xoCMOKekK3tJmHG+ECS9zB8Lvtd73huuEhP20oTHRN71x69gk9oUTyNTf5dSoWigLWkc5kifZgGfnod+AY7y3g==" saltValue="x/Rq4V1OKj8Vd7UCMqd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60052</v>
      </c>
      <c r="E3" s="144"/>
      <c r="F3" s="145">
        <v>52191</v>
      </c>
      <c r="G3" s="146"/>
      <c r="H3" s="147"/>
    </row>
    <row r="4" spans="1:8" x14ac:dyDescent="0.2">
      <c r="A4" s="148"/>
      <c r="B4" s="149"/>
      <c r="C4" s="150"/>
      <c r="D4" s="151">
        <v>27061</v>
      </c>
      <c r="E4" s="152"/>
      <c r="F4" s="153">
        <v>26807</v>
      </c>
      <c r="G4" s="154"/>
      <c r="H4" s="155"/>
    </row>
    <row r="5" spans="1:8" x14ac:dyDescent="0.2">
      <c r="A5" s="136" t="s">
        <v>523</v>
      </c>
      <c r="B5" s="141"/>
      <c r="C5" s="142"/>
      <c r="D5" s="143">
        <v>59777</v>
      </c>
      <c r="E5" s="144"/>
      <c r="F5" s="145">
        <v>48105</v>
      </c>
      <c r="G5" s="146"/>
      <c r="H5" s="147"/>
    </row>
    <row r="6" spans="1:8" x14ac:dyDescent="0.2">
      <c r="A6" s="148"/>
      <c r="B6" s="149"/>
      <c r="C6" s="150"/>
      <c r="D6" s="151">
        <v>32834</v>
      </c>
      <c r="E6" s="152"/>
      <c r="F6" s="153">
        <v>24072</v>
      </c>
      <c r="G6" s="154"/>
      <c r="H6" s="155"/>
    </row>
    <row r="7" spans="1:8" x14ac:dyDescent="0.2">
      <c r="A7" s="136" t="s">
        <v>524</v>
      </c>
      <c r="B7" s="141"/>
      <c r="C7" s="142"/>
      <c r="D7" s="143">
        <v>48439</v>
      </c>
      <c r="E7" s="144"/>
      <c r="F7" s="145">
        <v>47446</v>
      </c>
      <c r="G7" s="146"/>
      <c r="H7" s="147"/>
    </row>
    <row r="8" spans="1:8" x14ac:dyDescent="0.2">
      <c r="A8" s="148"/>
      <c r="B8" s="149"/>
      <c r="C8" s="150"/>
      <c r="D8" s="151">
        <v>23921</v>
      </c>
      <c r="E8" s="152"/>
      <c r="F8" s="153">
        <v>24371</v>
      </c>
      <c r="G8" s="154"/>
      <c r="H8" s="155"/>
    </row>
    <row r="9" spans="1:8" x14ac:dyDescent="0.2">
      <c r="A9" s="136" t="s">
        <v>525</v>
      </c>
      <c r="B9" s="141"/>
      <c r="C9" s="142"/>
      <c r="D9" s="143">
        <v>58774</v>
      </c>
      <c r="E9" s="144"/>
      <c r="F9" s="145">
        <v>48387</v>
      </c>
      <c r="G9" s="146"/>
      <c r="H9" s="147"/>
    </row>
    <row r="10" spans="1:8" x14ac:dyDescent="0.2">
      <c r="A10" s="148"/>
      <c r="B10" s="149"/>
      <c r="C10" s="150"/>
      <c r="D10" s="151">
        <v>30788</v>
      </c>
      <c r="E10" s="152"/>
      <c r="F10" s="153">
        <v>25592</v>
      </c>
      <c r="G10" s="154"/>
      <c r="H10" s="155"/>
    </row>
    <row r="11" spans="1:8" x14ac:dyDescent="0.2">
      <c r="A11" s="136" t="s">
        <v>526</v>
      </c>
      <c r="B11" s="141"/>
      <c r="C11" s="142"/>
      <c r="D11" s="143">
        <v>59704</v>
      </c>
      <c r="E11" s="144"/>
      <c r="F11" s="145">
        <v>49684</v>
      </c>
      <c r="G11" s="146"/>
      <c r="H11" s="147"/>
    </row>
    <row r="12" spans="1:8" x14ac:dyDescent="0.2">
      <c r="A12" s="148"/>
      <c r="B12" s="149"/>
      <c r="C12" s="156"/>
      <c r="D12" s="151">
        <v>34868</v>
      </c>
      <c r="E12" s="152"/>
      <c r="F12" s="153">
        <v>28303</v>
      </c>
      <c r="G12" s="154"/>
      <c r="H12" s="155"/>
    </row>
    <row r="13" spans="1:8" x14ac:dyDescent="0.2">
      <c r="A13" s="136"/>
      <c r="B13" s="141"/>
      <c r="C13" s="157"/>
      <c r="D13" s="158">
        <v>57349</v>
      </c>
      <c r="E13" s="159"/>
      <c r="F13" s="160">
        <v>49163</v>
      </c>
      <c r="G13" s="161"/>
      <c r="H13" s="147"/>
    </row>
    <row r="14" spans="1:8" x14ac:dyDescent="0.2">
      <c r="A14" s="148"/>
      <c r="B14" s="149"/>
      <c r="C14" s="150"/>
      <c r="D14" s="151">
        <v>29894</v>
      </c>
      <c r="E14" s="152"/>
      <c r="F14" s="153">
        <v>25829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6.41</v>
      </c>
      <c r="C19" s="162">
        <f>ROUND(VALUE(SUBSTITUTE(実質収支比率等に係る経年分析!G$48,"▲","-")),2)</f>
        <v>6.97</v>
      </c>
      <c r="D19" s="162">
        <f>ROUND(VALUE(SUBSTITUTE(実質収支比率等に係る経年分析!H$48,"▲","-")),2)</f>
        <v>5.58</v>
      </c>
      <c r="E19" s="162">
        <f>ROUND(VALUE(SUBSTITUTE(実質収支比率等に係る経年分析!I$48,"▲","-")),2)</f>
        <v>3.76</v>
      </c>
      <c r="F19" s="162">
        <f>ROUND(VALUE(SUBSTITUTE(実質収支比率等に係る経年分析!J$48,"▲","-")),2)</f>
        <v>1.94</v>
      </c>
    </row>
    <row r="20" spans="1:11" x14ac:dyDescent="0.2">
      <c r="A20" s="162" t="s">
        <v>53</v>
      </c>
      <c r="B20" s="162">
        <f>ROUND(VALUE(SUBSTITUTE(実質収支比率等に係る経年分析!F$47,"▲","-")),2)</f>
        <v>7.13</v>
      </c>
      <c r="C20" s="162">
        <f>ROUND(VALUE(SUBSTITUTE(実質収支比率等に係る経年分析!G$47,"▲","-")),2)</f>
        <v>10.220000000000001</v>
      </c>
      <c r="D20" s="162">
        <f>ROUND(VALUE(SUBSTITUTE(実質収支比率等に係る経年分析!H$47,"▲","-")),2)</f>
        <v>12.29</v>
      </c>
      <c r="E20" s="162">
        <f>ROUND(VALUE(SUBSTITUTE(実質収支比率等に係る経年分析!I$47,"▲","-")),2)</f>
        <v>10.78</v>
      </c>
      <c r="F20" s="162">
        <f>ROUND(VALUE(SUBSTITUTE(実質収支比率等に係る経年分析!J$47,"▲","-")),2)</f>
        <v>7.96</v>
      </c>
    </row>
    <row r="21" spans="1:11" x14ac:dyDescent="0.2">
      <c r="A21" s="162" t="s">
        <v>54</v>
      </c>
      <c r="B21" s="162">
        <f>IF(ISNUMBER(VALUE(SUBSTITUTE(実質収支比率等に係る経年分析!F$49,"▲","-"))),ROUND(VALUE(SUBSTITUTE(実質収支比率等に係る経年分析!F$49,"▲","-")),2),NA())</f>
        <v>-0.89</v>
      </c>
      <c r="C21" s="162">
        <f>IF(ISNUMBER(VALUE(SUBSTITUTE(実質収支比率等に係る経年分析!G$49,"▲","-"))),ROUND(VALUE(SUBSTITUTE(実質収支比率等に係る経年分析!G$49,"▲","-")),2),NA())</f>
        <v>0.64</v>
      </c>
      <c r="D21" s="162">
        <f>IF(ISNUMBER(VALUE(SUBSTITUTE(実質収支比率等に係る経年分析!H$49,"▲","-"))),ROUND(VALUE(SUBSTITUTE(実質収支比率等に係る経年分析!H$49,"▲","-")),2),NA())</f>
        <v>-2.98</v>
      </c>
      <c r="E21" s="162">
        <f>IF(ISNUMBER(VALUE(SUBSTITUTE(実質収支比率等に係る経年分析!I$49,"▲","-"))),ROUND(VALUE(SUBSTITUTE(実質収支比率等に係る経年分析!I$49,"▲","-")),2),NA())</f>
        <v>-5.76</v>
      </c>
      <c r="F21" s="162">
        <f>IF(ISNUMBER(VALUE(SUBSTITUTE(実質収支比率等に係る経年分析!J$49,"▲","-"))),ROUND(VALUE(SUBSTITUTE(実質収支比率等に係る経年分析!J$49,"▲","-")),2),NA())</f>
        <v>-6.11</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公共駐車場事業特別会計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競輪事業特別会計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0.88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0.23</v>
      </c>
    </row>
    <row r="31" spans="1:11" x14ac:dyDescent="0.2">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3.08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3.4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3.49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2.5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1.49</v>
      </c>
    </row>
    <row r="32" spans="1:11" x14ac:dyDescent="0.2">
      <c r="A32" s="163" t="str">
        <f>IF(連結実質赤字比率に係る赤字・黒字の構成分析!C$38="",NA(),連結実質赤字比率に係る赤字・黒字の構成分析!C$38)</f>
        <v>一般会計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6.37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6.95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5.56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3.76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1.99</v>
      </c>
    </row>
    <row r="33" spans="1:16" x14ac:dyDescent="0.2">
      <c r="A33" s="163" t="str">
        <f>IF(連結実質赤字比率に係る赤字・黒字の構成分析!C$37="",NA(),連結実質赤字比率に係る赤字・黒字の構成分析!C$37)</f>
        <v>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4.55</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4.4800000000000004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2.48</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2.98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3.27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3.79</v>
      </c>
    </row>
    <row r="35" spans="1:16" x14ac:dyDescent="0.2">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9.3000000000000007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14.52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17.45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18.149999999999999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14.39</v>
      </c>
    </row>
    <row r="36" spans="1:16" x14ac:dyDescent="0.2">
      <c r="A36" s="163" t="str">
        <f>IF(連結実質赤字比率に係る赤字・黒字の構成分析!C$34="",NA(),連結実質赤字比率に係る赤字・黒字の構成分析!C$34)</f>
        <v>母子父子寡婦福祉資金貸付事業特別会計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0.02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0.01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0</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0</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10329</v>
      </c>
      <c r="E42" s="164"/>
      <c r="F42" s="164"/>
      <c r="G42" s="164">
        <f>'実質公債費比率（分子）の構造'!L$52</f>
        <v>10183</v>
      </c>
      <c r="H42" s="164"/>
      <c r="I42" s="164"/>
      <c r="J42" s="164">
        <f>'実質公債費比率（分子）の構造'!M$52</f>
        <v>9985</v>
      </c>
      <c r="K42" s="164"/>
      <c r="L42" s="164"/>
      <c r="M42" s="164">
        <f>'実質公債費比率（分子）の構造'!N$52</f>
        <v>9681</v>
      </c>
      <c r="N42" s="164"/>
      <c r="O42" s="164"/>
      <c r="P42" s="164">
        <f>'実質公債費比率（分子）の構造'!O$52</f>
        <v>9283</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639</v>
      </c>
      <c r="C44" s="164"/>
      <c r="D44" s="164"/>
      <c r="E44" s="164">
        <f>'実質公債費比率（分子）の構造'!L$50</f>
        <v>722</v>
      </c>
      <c r="F44" s="164"/>
      <c r="G44" s="164"/>
      <c r="H44" s="164">
        <f>'実質公債費比率（分子）の構造'!M$50</f>
        <v>667</v>
      </c>
      <c r="I44" s="164"/>
      <c r="J44" s="164"/>
      <c r="K44" s="164">
        <f>'実質公債費比率（分子）の構造'!N$50</f>
        <v>633</v>
      </c>
      <c r="L44" s="164"/>
      <c r="M44" s="164"/>
      <c r="N44" s="164">
        <f>'実質公債費比率（分子）の構造'!O$50</f>
        <v>649</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3326</v>
      </c>
      <c r="C46" s="164"/>
      <c r="D46" s="164"/>
      <c r="E46" s="164">
        <f>'実質公債費比率（分子）の構造'!L$48</f>
        <v>3257</v>
      </c>
      <c r="F46" s="164"/>
      <c r="G46" s="164"/>
      <c r="H46" s="164">
        <f>'実質公債費比率（分子）の構造'!M$48</f>
        <v>3226</v>
      </c>
      <c r="I46" s="164"/>
      <c r="J46" s="164"/>
      <c r="K46" s="164">
        <f>'実質公債費比率（分子）の構造'!N$48</f>
        <v>3144</v>
      </c>
      <c r="L46" s="164"/>
      <c r="M46" s="164"/>
      <c r="N46" s="164">
        <f>'実質公債費比率（分子）の構造'!O$48</f>
        <v>2947</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8882</v>
      </c>
      <c r="C49" s="164"/>
      <c r="D49" s="164"/>
      <c r="E49" s="164">
        <f>'実質公債費比率（分子）の構造'!L$45</f>
        <v>9025</v>
      </c>
      <c r="F49" s="164"/>
      <c r="G49" s="164"/>
      <c r="H49" s="164">
        <f>'実質公債費比率（分子）の構造'!M$45</f>
        <v>9674</v>
      </c>
      <c r="I49" s="164"/>
      <c r="J49" s="164"/>
      <c r="K49" s="164">
        <f>'実質公債費比率（分子）の構造'!N$45</f>
        <v>10001</v>
      </c>
      <c r="L49" s="164"/>
      <c r="M49" s="164"/>
      <c r="N49" s="164">
        <f>'実質公債費比率（分子）の構造'!O$45</f>
        <v>9868</v>
      </c>
      <c r="O49" s="164"/>
      <c r="P49" s="164"/>
    </row>
    <row r="50" spans="1:16" x14ac:dyDescent="0.2">
      <c r="A50" s="164" t="s">
        <v>67</v>
      </c>
      <c r="B50" s="164" t="e">
        <f>NA()</f>
        <v>#N/A</v>
      </c>
      <c r="C50" s="164">
        <f>IF(ISNUMBER('実質公債費比率（分子）の構造'!K$53),'実質公債費比率（分子）の構造'!K$53,NA())</f>
        <v>2518</v>
      </c>
      <c r="D50" s="164" t="e">
        <f>NA()</f>
        <v>#N/A</v>
      </c>
      <c r="E50" s="164" t="e">
        <f>NA()</f>
        <v>#N/A</v>
      </c>
      <c r="F50" s="164">
        <f>IF(ISNUMBER('実質公債費比率（分子）の構造'!L$53),'実質公債費比率（分子）の構造'!L$53,NA())</f>
        <v>2821</v>
      </c>
      <c r="G50" s="164" t="e">
        <f>NA()</f>
        <v>#N/A</v>
      </c>
      <c r="H50" s="164" t="e">
        <f>NA()</f>
        <v>#N/A</v>
      </c>
      <c r="I50" s="164">
        <f>IF(ISNUMBER('実質公債費比率（分子）の構造'!M$53),'実質公債費比率（分子）の構造'!M$53,NA())</f>
        <v>3582</v>
      </c>
      <c r="J50" s="164" t="e">
        <f>NA()</f>
        <v>#N/A</v>
      </c>
      <c r="K50" s="164" t="e">
        <f>NA()</f>
        <v>#N/A</v>
      </c>
      <c r="L50" s="164">
        <f>IF(ISNUMBER('実質公債費比率（分子）の構造'!N$53),'実質公債費比率（分子）の構造'!N$53,NA())</f>
        <v>4097</v>
      </c>
      <c r="M50" s="164" t="e">
        <f>NA()</f>
        <v>#N/A</v>
      </c>
      <c r="N50" s="164" t="e">
        <f>NA()</f>
        <v>#N/A</v>
      </c>
      <c r="O50" s="164">
        <f>IF(ISNUMBER('実質公債費比率（分子）の構造'!O$53),'実質公債費比率（分子）の構造'!O$53,NA())</f>
        <v>4181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71968</v>
      </c>
      <c r="E56" s="163"/>
      <c r="F56" s="163"/>
      <c r="G56" s="163">
        <f>'将来負担比率（分子）の構造'!J$52</f>
        <v>73152</v>
      </c>
      <c r="H56" s="163"/>
      <c r="I56" s="163"/>
      <c r="J56" s="163">
        <f>'将来負担比率（分子）の構造'!K$52</f>
        <v>69218</v>
      </c>
      <c r="K56" s="163"/>
      <c r="L56" s="163"/>
      <c r="M56" s="163">
        <f>'将来負担比率（分子）の構造'!L$52</f>
        <v>67351</v>
      </c>
      <c r="N56" s="163"/>
      <c r="O56" s="163"/>
      <c r="P56" s="163">
        <f>'将来負担比率（分子）の構造'!M$52</f>
        <v>66589</v>
      </c>
    </row>
    <row r="57" spans="1:16" x14ac:dyDescent="0.2">
      <c r="A57" s="163" t="s">
        <v>42</v>
      </c>
      <c r="B57" s="163"/>
      <c r="C57" s="163"/>
      <c r="D57" s="163">
        <f>'将来負担比率（分子）の構造'!I$51</f>
        <v>34662</v>
      </c>
      <c r="E57" s="163"/>
      <c r="F57" s="163"/>
      <c r="G57" s="163">
        <f>'将来負担比率（分子）の構造'!J$51</f>
        <v>34404</v>
      </c>
      <c r="H57" s="163"/>
      <c r="I57" s="163"/>
      <c r="J57" s="163">
        <f>'将来負担比率（分子）の構造'!K$51</f>
        <v>34337</v>
      </c>
      <c r="K57" s="163"/>
      <c r="L57" s="163"/>
      <c r="M57" s="163">
        <f>'将来負担比率（分子）の構造'!L$51</f>
        <v>33950</v>
      </c>
      <c r="N57" s="163"/>
      <c r="O57" s="163"/>
      <c r="P57" s="163">
        <f>'将来負担比率（分子）の構造'!M$51</f>
        <v>33580</v>
      </c>
    </row>
    <row r="58" spans="1:16" x14ac:dyDescent="0.2">
      <c r="A58" s="163" t="s">
        <v>41</v>
      </c>
      <c r="B58" s="163"/>
      <c r="C58" s="163"/>
      <c r="D58" s="163">
        <f>'将来負担比率（分子）の構造'!I$50</f>
        <v>13513</v>
      </c>
      <c r="E58" s="163"/>
      <c r="F58" s="163"/>
      <c r="G58" s="163">
        <f>'将来負担比率（分子）の構造'!J$50</f>
        <v>17239</v>
      </c>
      <c r="H58" s="163"/>
      <c r="I58" s="163"/>
      <c r="J58" s="163">
        <f>'将来負担比率（分子）の構造'!K$50</f>
        <v>19820</v>
      </c>
      <c r="K58" s="163"/>
      <c r="L58" s="163"/>
      <c r="M58" s="163">
        <f>'将来負担比率（分子）の構造'!L$50</f>
        <v>21120</v>
      </c>
      <c r="N58" s="163"/>
      <c r="O58" s="163"/>
      <c r="P58" s="163">
        <f>'将来負担比率（分子）の構造'!M$50</f>
        <v>20500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10</v>
      </c>
      <c r="C61" s="163"/>
      <c r="D61" s="163"/>
      <c r="E61" s="163">
        <f>'将来負担比率（分子）の構造'!J$46</f>
        <v>31</v>
      </c>
      <c r="F61" s="163"/>
      <c r="G61" s="163"/>
      <c r="H61" s="163">
        <f>'将来負担比率（分子）の構造'!K$46</f>
        <v>8</v>
      </c>
      <c r="I61" s="163"/>
      <c r="J61" s="163"/>
      <c r="K61" s="163">
        <f>'将来負担比率（分子）の構造'!L$46</f>
        <v>8</v>
      </c>
      <c r="L61" s="163"/>
      <c r="M61" s="163"/>
      <c r="N61" s="163" t="str">
        <f>'将来負担比率（分子）の構造'!M$46</f>
        <v>-</v>
      </c>
      <c r="O61" s="163"/>
      <c r="P61" s="163"/>
    </row>
    <row r="62" spans="1:16" x14ac:dyDescent="0.2">
      <c r="A62" s="163" t="s">
        <v>35</v>
      </c>
      <c r="B62" s="163">
        <f>'将来負担比率（分子）の構造'!I$45</f>
        <v>12600</v>
      </c>
      <c r="C62" s="163"/>
      <c r="D62" s="163"/>
      <c r="E62" s="163">
        <f>'将来負担比率（分子）の構造'!J$45</f>
        <v>12659</v>
      </c>
      <c r="F62" s="163"/>
      <c r="G62" s="163"/>
      <c r="H62" s="163">
        <f>'将来負担比率（分子）の構造'!K$45</f>
        <v>12704</v>
      </c>
      <c r="I62" s="163"/>
      <c r="J62" s="163"/>
      <c r="K62" s="163">
        <f>'将来負担比率（分子）の構造'!L$45</f>
        <v>13569</v>
      </c>
      <c r="L62" s="163"/>
      <c r="M62" s="163"/>
      <c r="N62" s="163">
        <f>'将来負担比率（分子）の構造'!M$45</f>
        <v>13620</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29254</v>
      </c>
      <c r="C64" s="163"/>
      <c r="D64" s="163"/>
      <c r="E64" s="163">
        <f>'将来負担比率（分子）の構造'!J$43</f>
        <v>26050</v>
      </c>
      <c r="F64" s="163"/>
      <c r="G64" s="163"/>
      <c r="H64" s="163">
        <f>'将来負担比率（分子）の構造'!K$43</f>
        <v>24351</v>
      </c>
      <c r="I64" s="163"/>
      <c r="J64" s="163"/>
      <c r="K64" s="163">
        <f>'将来負担比率（分子）の構造'!L$43</f>
        <v>24226</v>
      </c>
      <c r="L64" s="163"/>
      <c r="M64" s="163"/>
      <c r="N64" s="163">
        <f>'将来負担比率（分子）の構造'!M$43</f>
        <v>23721</v>
      </c>
      <c r="O64" s="163"/>
      <c r="P64" s="163"/>
    </row>
    <row r="65" spans="1:16" x14ac:dyDescent="0.2">
      <c r="A65" s="163" t="s">
        <v>32</v>
      </c>
      <c r="B65" s="163">
        <f>'将来負担比率（分子）の構造'!I$42</f>
        <v>5953</v>
      </c>
      <c r="C65" s="163"/>
      <c r="D65" s="163"/>
      <c r="E65" s="163">
        <f>'将来負担比率（分子）の構造'!J$42</f>
        <v>6309</v>
      </c>
      <c r="F65" s="163"/>
      <c r="G65" s="163"/>
      <c r="H65" s="163">
        <f>'将来負担比率（分子）の構造'!K$42</f>
        <v>5592</v>
      </c>
      <c r="I65" s="163"/>
      <c r="J65" s="163"/>
      <c r="K65" s="163">
        <f>'将来負担比率（分子）の構造'!L$42</f>
        <v>4750</v>
      </c>
      <c r="L65" s="163"/>
      <c r="M65" s="163"/>
      <c r="N65" s="163">
        <f>'将来負担比率（分子）の構造'!M$42</f>
        <v>3950</v>
      </c>
      <c r="O65" s="163"/>
      <c r="P65" s="163"/>
    </row>
    <row r="66" spans="1:16" x14ac:dyDescent="0.2">
      <c r="A66" s="163" t="s">
        <v>31</v>
      </c>
      <c r="B66" s="163">
        <f>'将来負担比率（分子）の構造'!I$41</f>
        <v>100599</v>
      </c>
      <c r="C66" s="163"/>
      <c r="D66" s="163"/>
      <c r="E66" s="163">
        <f>'将来負担比率（分子）の構造'!J$41</f>
        <v>102323</v>
      </c>
      <c r="F66" s="163"/>
      <c r="G66" s="163"/>
      <c r="H66" s="163">
        <f>'将来負担比率（分子）の構造'!K$41</f>
        <v>99433</v>
      </c>
      <c r="I66" s="163"/>
      <c r="J66" s="163"/>
      <c r="K66" s="163">
        <f>'将来負担比率（分子）の構造'!L$41</f>
        <v>98538</v>
      </c>
      <c r="L66" s="163"/>
      <c r="M66" s="163"/>
      <c r="N66" s="163">
        <f>'将来負担比率（分子）の構造'!M$41</f>
        <v>99030</v>
      </c>
      <c r="O66" s="163"/>
      <c r="P66" s="163"/>
    </row>
    <row r="67" spans="1:16" x14ac:dyDescent="0.2">
      <c r="A67" s="163" t="s">
        <v>71</v>
      </c>
      <c r="B67" s="163" t="e">
        <f>NA()</f>
        <v>#N/A</v>
      </c>
      <c r="C67" s="163">
        <f>IF(ISNUMBER('将来負担比率（分子）の構造'!I$53), IF('将来負担比率（分子）の構造'!I$53 &lt; 0, 0, '将来負担比率（分子）の構造'!I$53), NA())</f>
        <v>28272</v>
      </c>
      <c r="D67" s="163" t="e">
        <f>NA()</f>
        <v>#N/A</v>
      </c>
      <c r="E67" s="163" t="e">
        <f>NA()</f>
        <v>#N/A</v>
      </c>
      <c r="F67" s="163">
        <f>IF(ISNUMBER('将来負担比率（分子）の構造'!J$53), IF('将来負担比率（分子）の構造'!J$53 &lt; 0, 0, '将来負担比率（分子）の構造'!J$53), NA())</f>
        <v>22578</v>
      </c>
      <c r="G67" s="163" t="e">
        <f>NA()</f>
        <v>#N/A</v>
      </c>
      <c r="H67" s="163" t="e">
        <f>NA()</f>
        <v>#N/A</v>
      </c>
      <c r="I67" s="163">
        <f>IF(ISNUMBER('将来負担比率（分子）の構造'!K$53), IF('将来負担比率（分子）の構造'!K$53 &lt; 0, 0, '将来負担比率（分子）の構造'!K$53), NA())</f>
        <v>18711</v>
      </c>
      <c r="J67" s="163" t="e">
        <f>NA()</f>
        <v>#N/A</v>
      </c>
      <c r="K67" s="163" t="e">
        <f>NA()</f>
        <v>#N/A</v>
      </c>
      <c r="L67" s="163">
        <f>IF(ISNUMBER('将来負担比率（分子）の構造'!L$53), IF('将来負担比率（分子）の構造'!L$53 &lt; 0, 0, '将来負担比率（分子）の構造'!L$53), NA())</f>
        <v>18671</v>
      </c>
      <c r="M67" s="163" t="e">
        <f>NA()</f>
        <v>#N/A</v>
      </c>
      <c r="N67" s="163" t="e">
        <f>NA()</f>
        <v>#N/A</v>
      </c>
      <c r="O67" s="163">
        <f>IF(ISNUMBER('将来負担比率（分子）の構造'!M$53), IF('将来負担比率（分子）の構造'!M$53 &lt; 0, 0, '将来負担比率（分子）の構造'!M$53), NA())</f>
        <v>19652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9149</v>
      </c>
      <c r="C72" s="167">
        <f>基金残高に係る経年分析!G55</f>
        <v>8169</v>
      </c>
      <c r="D72" s="167">
        <f>基金残高に係る経年分析!H55</f>
        <v>6201</v>
      </c>
    </row>
    <row r="73" spans="1:16" x14ac:dyDescent="0.2">
      <c r="A73" s="166" t="s">
        <v>74</v>
      </c>
      <c r="B73" s="167">
        <f>基金残高に係る経年分析!F56</f>
        <v>332</v>
      </c>
      <c r="C73" s="167">
        <f>基金残高に係る経年分析!G56</f>
        <v>603</v>
      </c>
      <c r="D73" s="167">
        <f>基金残高に係る経年分析!H56</f>
        <v>824</v>
      </c>
    </row>
    <row r="74" spans="1:16" x14ac:dyDescent="0.2">
      <c r="A74" s="166" t="s">
        <v>75</v>
      </c>
      <c r="B74" s="167">
        <f>基金残高に係る経年分析!F57</f>
        <v>5694</v>
      </c>
      <c r="C74" s="167">
        <f>基金残高に係る経年分析!G57</f>
        <v>6946</v>
      </c>
      <c r="D74" s="167">
        <f>基金残高に係る経年分析!H57</f>
        <v>7050</v>
      </c>
    </row>
  </sheetData>
  <sheetProtection algorithmName="SHA-512" hashValue="vIwA3njQA6960hbsJBABFaxN5NZuF+bU+owqvhUSEMKKCroI6OLjp0Tcle9XXUmwEsB4nRPifI2D+ENaYM9apQ==" saltValue="QyM36/DOGydDPC0U71UU3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6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6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64883224</v>
      </c>
      <c r="S5" s="677"/>
      <c r="T5" s="677"/>
      <c r="U5" s="677"/>
      <c r="V5" s="677"/>
      <c r="W5" s="677"/>
      <c r="X5" s="677"/>
      <c r="Y5" s="702"/>
      <c r="Z5" s="715">
        <v>42.4</v>
      </c>
      <c r="AA5" s="715"/>
      <c r="AB5" s="715"/>
      <c r="AC5" s="715"/>
      <c r="AD5" s="716">
        <v>60853899</v>
      </c>
      <c r="AE5" s="716"/>
      <c r="AF5" s="716"/>
      <c r="AG5" s="716"/>
      <c r="AH5" s="716"/>
      <c r="AI5" s="716"/>
      <c r="AJ5" s="716"/>
      <c r="AK5" s="716"/>
      <c r="AL5" s="703">
        <v>76.400000000000006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58032837</v>
      </c>
      <c r="BH5" s="622"/>
      <c r="BI5" s="622"/>
      <c r="BJ5" s="622"/>
      <c r="BK5" s="622"/>
      <c r="BL5" s="622"/>
      <c r="BM5" s="622"/>
      <c r="BN5" s="623"/>
      <c r="BO5" s="659">
        <v>89.4</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1389600</v>
      </c>
      <c r="S6" s="622"/>
      <c r="T6" s="622"/>
      <c r="U6" s="622"/>
      <c r="V6" s="622"/>
      <c r="W6" s="622"/>
      <c r="X6" s="622"/>
      <c r="Y6" s="623"/>
      <c r="Z6" s="659">
        <v>0.9</v>
      </c>
      <c r="AA6" s="659"/>
      <c r="AB6" s="659"/>
      <c r="AC6" s="659"/>
      <c r="AD6" s="660">
        <v>1389600</v>
      </c>
      <c r="AE6" s="660"/>
      <c r="AF6" s="660"/>
      <c r="AG6" s="660"/>
      <c r="AH6" s="660"/>
      <c r="AI6" s="660"/>
      <c r="AJ6" s="660"/>
      <c r="AK6" s="660"/>
      <c r="AL6" s="624">
        <v>1.7</v>
      </c>
      <c r="AM6" s="625"/>
      <c r="AN6" s="625"/>
      <c r="AO6" s="661"/>
      <c r="AP6" s="618" t="s">
        <v>221</v>
      </c>
      <c r="AQ6" s="619"/>
      <c r="AR6" s="619"/>
      <c r="AS6" s="619"/>
      <c r="AT6" s="619"/>
      <c r="AU6" s="619"/>
      <c r="AV6" s="619"/>
      <c r="AW6" s="619"/>
      <c r="AX6" s="619"/>
      <c r="AY6" s="619"/>
      <c r="AZ6" s="619"/>
      <c r="BA6" s="619"/>
      <c r="BB6" s="619"/>
      <c r="BC6" s="619"/>
      <c r="BD6" s="619"/>
      <c r="BE6" s="619"/>
      <c r="BF6" s="620"/>
      <c r="BG6" s="621">
        <v>58032837</v>
      </c>
      <c r="BH6" s="622"/>
      <c r="BI6" s="622"/>
      <c r="BJ6" s="622"/>
      <c r="BK6" s="622"/>
      <c r="BL6" s="622"/>
      <c r="BM6" s="622"/>
      <c r="BN6" s="623"/>
      <c r="BO6" s="659">
        <v>89.4</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630477</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627759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34160</v>
      </c>
      <c r="S7" s="622"/>
      <c r="T7" s="622"/>
      <c r="U7" s="622"/>
      <c r="V7" s="622"/>
      <c r="W7" s="622"/>
      <c r="X7" s="622"/>
      <c r="Y7" s="623"/>
      <c r="Z7" s="659">
        <v>0</v>
      </c>
      <c r="AA7" s="659"/>
      <c r="AB7" s="659"/>
      <c r="AC7" s="659"/>
      <c r="AD7" s="660">
        <v>34160</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25572051</v>
      </c>
      <c r="BH7" s="622"/>
      <c r="BI7" s="622"/>
      <c r="BJ7" s="622"/>
      <c r="BK7" s="622"/>
      <c r="BL7" s="622"/>
      <c r="BM7" s="622"/>
      <c r="BN7" s="623"/>
      <c r="BO7" s="659">
        <v>39.4</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11451324</v>
      </c>
      <c r="CS7" s="622"/>
      <c r="CT7" s="622"/>
      <c r="CU7" s="622"/>
      <c r="CV7" s="622"/>
      <c r="CW7" s="622"/>
      <c r="CX7" s="622"/>
      <c r="CY7" s="623"/>
      <c r="CZ7" s="659">
        <v>7.6</v>
      </c>
      <c r="DA7" s="659"/>
      <c r="DB7" s="659"/>
      <c r="DC7" s="659"/>
      <c r="DD7" s="627">
        <v>671140</v>
      </c>
      <c r="DE7" s="622"/>
      <c r="DF7" s="622"/>
      <c r="DG7" s="622"/>
      <c r="DH7" s="622"/>
      <c r="DI7" s="622"/>
      <c r="DJ7" s="622"/>
      <c r="DK7" s="622"/>
      <c r="DL7" s="622"/>
      <c r="DM7" s="622"/>
      <c r="DN7" s="622"/>
      <c r="DO7" s="622"/>
      <c r="DP7" s="623"/>
      <c r="DQ7" s="627">
        <v>8666712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700217</v>
      </c>
      <c r="S8" s="622"/>
      <c r="T8" s="622"/>
      <c r="U8" s="622"/>
      <c r="V8" s="622"/>
      <c r="W8" s="622"/>
      <c r="X8" s="622"/>
      <c r="Y8" s="623"/>
      <c r="Z8" s="659">
        <v>0.5</v>
      </c>
      <c r="AA8" s="659"/>
      <c r="AB8" s="659"/>
      <c r="AC8" s="659"/>
      <c r="AD8" s="660">
        <v>700217</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593362</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65234731</v>
      </c>
      <c r="CS8" s="622"/>
      <c r="CT8" s="622"/>
      <c r="CU8" s="622"/>
      <c r="CV8" s="622"/>
      <c r="CW8" s="622"/>
      <c r="CX8" s="622"/>
      <c r="CY8" s="623"/>
      <c r="CZ8" s="659">
        <v>43.2</v>
      </c>
      <c r="DA8" s="659"/>
      <c r="DB8" s="659"/>
      <c r="DC8" s="659"/>
      <c r="DD8" s="627">
        <v>1366491</v>
      </c>
      <c r="DE8" s="622"/>
      <c r="DF8" s="622"/>
      <c r="DG8" s="622"/>
      <c r="DH8" s="622"/>
      <c r="DI8" s="622"/>
      <c r="DJ8" s="622"/>
      <c r="DK8" s="622"/>
      <c r="DL8" s="622"/>
      <c r="DM8" s="622"/>
      <c r="DN8" s="622"/>
      <c r="DO8" s="622"/>
      <c r="DP8" s="623"/>
      <c r="DQ8" s="627">
        <v>33633132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930148</v>
      </c>
      <c r="S9" s="622"/>
      <c r="T9" s="622"/>
      <c r="U9" s="622"/>
      <c r="V9" s="622"/>
      <c r="W9" s="622"/>
      <c r="X9" s="622"/>
      <c r="Y9" s="623"/>
      <c r="Z9" s="659">
        <v>0.6</v>
      </c>
      <c r="AA9" s="659"/>
      <c r="AB9" s="659"/>
      <c r="AC9" s="659"/>
      <c r="AD9" s="660">
        <v>930148</v>
      </c>
      <c r="AE9" s="660"/>
      <c r="AF9" s="660"/>
      <c r="AG9" s="660"/>
      <c r="AH9" s="660"/>
      <c r="AI9" s="660"/>
      <c r="AJ9" s="660"/>
      <c r="AK9" s="660"/>
      <c r="AL9" s="624">
        <v>1.2</v>
      </c>
      <c r="AM9" s="625"/>
      <c r="AN9" s="625"/>
      <c r="AO9" s="661"/>
      <c r="AP9" s="618" t="s">
        <v>230</v>
      </c>
      <c r="AQ9" s="619"/>
      <c r="AR9" s="619"/>
      <c r="AS9" s="619"/>
      <c r="AT9" s="619"/>
      <c r="AU9" s="619"/>
      <c r="AV9" s="619"/>
      <c r="AW9" s="619"/>
      <c r="AX9" s="619"/>
      <c r="AY9" s="619"/>
      <c r="AZ9" s="619"/>
      <c r="BA9" s="619"/>
      <c r="BB9" s="619"/>
      <c r="BC9" s="619"/>
      <c r="BD9" s="619"/>
      <c r="BE9" s="619"/>
      <c r="BF9" s="620"/>
      <c r="BG9" s="621">
        <v>21491676</v>
      </c>
      <c r="BH9" s="622"/>
      <c r="BI9" s="622"/>
      <c r="BJ9" s="622"/>
      <c r="BK9" s="622"/>
      <c r="BL9" s="622"/>
      <c r="BM9" s="622"/>
      <c r="BN9" s="623"/>
      <c r="BO9" s="659">
        <v>33.1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17138129</v>
      </c>
      <c r="CS9" s="622"/>
      <c r="CT9" s="622"/>
      <c r="CU9" s="622"/>
      <c r="CV9" s="622"/>
      <c r="CW9" s="622"/>
      <c r="CX9" s="622"/>
      <c r="CY9" s="623"/>
      <c r="CZ9" s="659">
        <v>11.4</v>
      </c>
      <c r="DA9" s="659"/>
      <c r="DB9" s="659"/>
      <c r="DC9" s="659"/>
      <c r="DD9" s="627">
        <v>3495860</v>
      </c>
      <c r="DE9" s="622"/>
      <c r="DF9" s="622"/>
      <c r="DG9" s="622"/>
      <c r="DH9" s="622"/>
      <c r="DI9" s="622"/>
      <c r="DJ9" s="622"/>
      <c r="DK9" s="622"/>
      <c r="DL9" s="622"/>
      <c r="DM9" s="622"/>
      <c r="DN9" s="622"/>
      <c r="DO9" s="622"/>
      <c r="DP9" s="623"/>
      <c r="DQ9" s="627">
        <v>13709959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1056949</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291086</v>
      </c>
      <c r="CS10" s="622"/>
      <c r="CT10" s="622"/>
      <c r="CU10" s="622"/>
      <c r="CV10" s="622"/>
      <c r="CW10" s="622"/>
      <c r="CX10" s="622"/>
      <c r="CY10" s="623"/>
      <c r="CZ10" s="659">
        <v>0.2</v>
      </c>
      <c r="DA10" s="659"/>
      <c r="DB10" s="659"/>
      <c r="DC10" s="659"/>
      <c r="DD10" s="627">
        <v>182</v>
      </c>
      <c r="DE10" s="622"/>
      <c r="DF10" s="622"/>
      <c r="DG10" s="622"/>
      <c r="DH10" s="622"/>
      <c r="DI10" s="622"/>
      <c r="DJ10" s="622"/>
      <c r="DK10" s="622"/>
      <c r="DL10" s="622"/>
      <c r="DM10" s="622"/>
      <c r="DN10" s="622"/>
      <c r="DO10" s="622"/>
      <c r="DP10" s="623"/>
      <c r="DQ10" s="627">
        <v>105236</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9640377</v>
      </c>
      <c r="S11" s="622"/>
      <c r="T11" s="622"/>
      <c r="U11" s="622"/>
      <c r="V11" s="622"/>
      <c r="W11" s="622"/>
      <c r="X11" s="622"/>
      <c r="Y11" s="623"/>
      <c r="Z11" s="624">
        <v>6.3</v>
      </c>
      <c r="AA11" s="625"/>
      <c r="AB11" s="625"/>
      <c r="AC11" s="626"/>
      <c r="AD11" s="627">
        <v>9640377</v>
      </c>
      <c r="AE11" s="622"/>
      <c r="AF11" s="622"/>
      <c r="AG11" s="622"/>
      <c r="AH11" s="622"/>
      <c r="AI11" s="622"/>
      <c r="AJ11" s="622"/>
      <c r="AK11" s="623"/>
      <c r="AL11" s="624">
        <v>12.1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2430064</v>
      </c>
      <c r="BH11" s="622"/>
      <c r="BI11" s="622"/>
      <c r="BJ11" s="622"/>
      <c r="BK11" s="622"/>
      <c r="BL11" s="622"/>
      <c r="BM11" s="622"/>
      <c r="BN11" s="623"/>
      <c r="BO11" s="659">
        <v>3.7</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2313006</v>
      </c>
      <c r="CS11" s="622"/>
      <c r="CT11" s="622"/>
      <c r="CU11" s="622"/>
      <c r="CV11" s="622"/>
      <c r="CW11" s="622"/>
      <c r="CX11" s="622"/>
      <c r="CY11" s="623"/>
      <c r="CZ11" s="659">
        <v>1.5</v>
      </c>
      <c r="DA11" s="659"/>
      <c r="DB11" s="659"/>
      <c r="DC11" s="659"/>
      <c r="DD11" s="627">
        <v>1175574</v>
      </c>
      <c r="DE11" s="622"/>
      <c r="DF11" s="622"/>
      <c r="DG11" s="622"/>
      <c r="DH11" s="622"/>
      <c r="DI11" s="622"/>
      <c r="DJ11" s="622"/>
      <c r="DK11" s="622"/>
      <c r="DL11" s="622"/>
      <c r="DM11" s="622"/>
      <c r="DN11" s="622"/>
      <c r="DO11" s="622"/>
      <c r="DP11" s="623"/>
      <c r="DQ11" s="627">
        <v>1209483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28746318</v>
      </c>
      <c r="BH12" s="622"/>
      <c r="BI12" s="622"/>
      <c r="BJ12" s="622"/>
      <c r="BK12" s="622"/>
      <c r="BL12" s="622"/>
      <c r="BM12" s="622"/>
      <c r="BN12" s="623"/>
      <c r="BO12" s="659">
        <v>44.3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4423248</v>
      </c>
      <c r="CS12" s="622"/>
      <c r="CT12" s="622"/>
      <c r="CU12" s="622"/>
      <c r="CV12" s="622"/>
      <c r="CW12" s="622"/>
      <c r="CX12" s="622"/>
      <c r="CY12" s="623"/>
      <c r="CZ12" s="659">
        <v>2.9</v>
      </c>
      <c r="DA12" s="659"/>
      <c r="DB12" s="659"/>
      <c r="DC12" s="659"/>
      <c r="DD12" s="627">
        <v>158281</v>
      </c>
      <c r="DE12" s="622"/>
      <c r="DF12" s="622"/>
      <c r="DG12" s="622"/>
      <c r="DH12" s="622"/>
      <c r="DI12" s="622"/>
      <c r="DJ12" s="622"/>
      <c r="DK12" s="622"/>
      <c r="DL12" s="622"/>
      <c r="DM12" s="622"/>
      <c r="DN12" s="622"/>
      <c r="DO12" s="622"/>
      <c r="DP12" s="623"/>
      <c r="DQ12" s="627">
        <v>3064466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18290</v>
      </c>
      <c r="S13" s="622"/>
      <c r="T13" s="622"/>
      <c r="U13" s="622"/>
      <c r="V13" s="622"/>
      <c r="W13" s="622"/>
      <c r="X13" s="622"/>
      <c r="Y13" s="623"/>
      <c r="Z13" s="659">
        <v>0</v>
      </c>
      <c r="AA13" s="659"/>
      <c r="AB13" s="659"/>
      <c r="AC13" s="659"/>
      <c r="AD13" s="660">
        <v>18290</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28570393</v>
      </c>
      <c r="BH13" s="622"/>
      <c r="BI13" s="622"/>
      <c r="BJ13" s="622"/>
      <c r="BK13" s="622"/>
      <c r="BL13" s="622"/>
      <c r="BM13" s="622"/>
      <c r="BN13" s="623"/>
      <c r="BO13" s="659">
        <v>44</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13843502</v>
      </c>
      <c r="CS13" s="622"/>
      <c r="CT13" s="622"/>
      <c r="CU13" s="622"/>
      <c r="CV13" s="622"/>
      <c r="CW13" s="622"/>
      <c r="CX13" s="622"/>
      <c r="CY13" s="623"/>
      <c r="CZ13" s="659">
        <v>9.1999999999999993</v>
      </c>
      <c r="DA13" s="659"/>
      <c r="DB13" s="659"/>
      <c r="DC13" s="659"/>
      <c r="DD13" s="627">
        <v>7526866</v>
      </c>
      <c r="DE13" s="622"/>
      <c r="DF13" s="622"/>
      <c r="DG13" s="622"/>
      <c r="DH13" s="622"/>
      <c r="DI13" s="622"/>
      <c r="DJ13" s="622"/>
      <c r="DK13" s="622"/>
      <c r="DL13" s="622"/>
      <c r="DM13" s="622"/>
      <c r="DN13" s="622"/>
      <c r="DO13" s="622"/>
      <c r="DP13" s="623"/>
      <c r="DQ13" s="627">
        <v>7457087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1211845</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4192379</v>
      </c>
      <c r="CS14" s="622"/>
      <c r="CT14" s="622"/>
      <c r="CU14" s="622"/>
      <c r="CV14" s="622"/>
      <c r="CW14" s="622"/>
      <c r="CX14" s="622"/>
      <c r="CY14" s="623"/>
      <c r="CZ14" s="659">
        <v>2.8</v>
      </c>
      <c r="DA14" s="659"/>
      <c r="DB14" s="659"/>
      <c r="DC14" s="659"/>
      <c r="DD14" s="627">
        <v>472023</v>
      </c>
      <c r="DE14" s="622"/>
      <c r="DF14" s="622"/>
      <c r="DG14" s="622"/>
      <c r="DH14" s="622"/>
      <c r="DI14" s="622"/>
      <c r="DJ14" s="622"/>
      <c r="DK14" s="622"/>
      <c r="DL14" s="622"/>
      <c r="DM14" s="622"/>
      <c r="DN14" s="622"/>
      <c r="DO14" s="622"/>
      <c r="DP14" s="623"/>
      <c r="DQ14" s="627">
        <v>3672373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356589</v>
      </c>
      <c r="S15" s="622"/>
      <c r="T15" s="622"/>
      <c r="U15" s="622"/>
      <c r="V15" s="622"/>
      <c r="W15" s="622"/>
      <c r="X15" s="622"/>
      <c r="Y15" s="623"/>
      <c r="Z15" s="659">
        <v>0.2</v>
      </c>
      <c r="AA15" s="659"/>
      <c r="AB15" s="659"/>
      <c r="AC15" s="659"/>
      <c r="AD15" s="660">
        <v>356589</v>
      </c>
      <c r="AE15" s="660"/>
      <c r="AF15" s="660"/>
      <c r="AG15" s="660"/>
      <c r="AH15" s="660"/>
      <c r="AI15" s="660"/>
      <c r="AJ15" s="660"/>
      <c r="AK15" s="660"/>
      <c r="AL15" s="624">
        <v>0.4</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2502512</v>
      </c>
      <c r="BH15" s="622"/>
      <c r="BI15" s="622"/>
      <c r="BJ15" s="622"/>
      <c r="BK15" s="622"/>
      <c r="BL15" s="622"/>
      <c r="BM15" s="622"/>
      <c r="BN15" s="623"/>
      <c r="BO15" s="659">
        <v>3.9</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21405238</v>
      </c>
      <c r="CS15" s="622"/>
      <c r="CT15" s="622"/>
      <c r="CU15" s="622"/>
      <c r="CV15" s="622"/>
      <c r="CW15" s="622"/>
      <c r="CX15" s="622"/>
      <c r="CY15" s="623"/>
      <c r="CZ15" s="659">
        <v>14.2</v>
      </c>
      <c r="DA15" s="659"/>
      <c r="DB15" s="659"/>
      <c r="DC15" s="659"/>
      <c r="DD15" s="627">
        <v>6990542</v>
      </c>
      <c r="DE15" s="622"/>
      <c r="DF15" s="622"/>
      <c r="DG15" s="622"/>
      <c r="DH15" s="622"/>
      <c r="DI15" s="622"/>
      <c r="DJ15" s="622"/>
      <c r="DK15" s="622"/>
      <c r="DL15" s="622"/>
      <c r="DM15" s="622"/>
      <c r="DN15" s="622"/>
      <c r="DO15" s="622"/>
      <c r="DP15" s="623"/>
      <c r="DQ15" s="627">
        <v>13734092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1616552</v>
      </c>
      <c r="S16" s="622"/>
      <c r="T16" s="622"/>
      <c r="U16" s="622"/>
      <c r="V16" s="622"/>
      <c r="W16" s="622"/>
      <c r="X16" s="622"/>
      <c r="Y16" s="623"/>
      <c r="Z16" s="659">
        <v>1.1000000000000001</v>
      </c>
      <c r="AA16" s="659"/>
      <c r="AB16" s="659"/>
      <c r="AC16" s="659"/>
      <c r="AD16" s="660">
        <v>1616552</v>
      </c>
      <c r="AE16" s="660"/>
      <c r="AF16" s="660"/>
      <c r="AG16" s="660"/>
      <c r="AH16" s="660"/>
      <c r="AI16" s="660"/>
      <c r="AJ16" s="660"/>
      <c r="AK16" s="660"/>
      <c r="AL16" s="624">
        <v>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111</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176597</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32712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2184130</v>
      </c>
      <c r="S17" s="622"/>
      <c r="T17" s="622"/>
      <c r="U17" s="622"/>
      <c r="V17" s="622"/>
      <c r="W17" s="622"/>
      <c r="X17" s="622"/>
      <c r="Y17" s="623"/>
      <c r="Z17" s="659">
        <v>1.4</v>
      </c>
      <c r="AA17" s="659"/>
      <c r="AB17" s="659"/>
      <c r="AC17" s="659"/>
      <c r="AD17" s="660">
        <v>2184130</v>
      </c>
      <c r="AE17" s="660"/>
      <c r="AF17" s="660"/>
      <c r="AG17" s="660"/>
      <c r="AH17" s="660"/>
      <c r="AI17" s="660"/>
      <c r="AJ17" s="660"/>
      <c r="AK17" s="660"/>
      <c r="AL17" s="624">
        <v>2.7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9864964</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9465157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436673</v>
      </c>
      <c r="S18" s="622"/>
      <c r="T18" s="622"/>
      <c r="U18" s="622"/>
      <c r="V18" s="622"/>
      <c r="W18" s="622"/>
      <c r="X18" s="622"/>
      <c r="Y18" s="623"/>
      <c r="Z18" s="659">
        <v>0.3</v>
      </c>
      <c r="AA18" s="659"/>
      <c r="AB18" s="659"/>
      <c r="AC18" s="659"/>
      <c r="AD18" s="660">
        <v>436673</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1710708</v>
      </c>
      <c r="S19" s="622"/>
      <c r="T19" s="622"/>
      <c r="U19" s="622"/>
      <c r="V19" s="622"/>
      <c r="W19" s="622"/>
      <c r="X19" s="622"/>
      <c r="Y19" s="623"/>
      <c r="Z19" s="659">
        <v>1.1000000000000001</v>
      </c>
      <c r="AA19" s="659"/>
      <c r="AB19" s="659"/>
      <c r="AC19" s="659"/>
      <c r="AD19" s="660">
        <v>1710708</v>
      </c>
      <c r="AE19" s="660"/>
      <c r="AF19" s="660"/>
      <c r="AG19" s="660"/>
      <c r="AH19" s="660"/>
      <c r="AI19" s="660"/>
      <c r="AJ19" s="660"/>
      <c r="AK19" s="660"/>
      <c r="AL19" s="624">
        <v>2.1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6850387</v>
      </c>
      <c r="BH19" s="622"/>
      <c r="BI19" s="622"/>
      <c r="BJ19" s="622"/>
      <c r="BK19" s="622"/>
      <c r="BL19" s="622"/>
      <c r="BM19" s="622"/>
      <c r="BN19" s="623"/>
      <c r="BO19" s="659">
        <v>10.6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36749</v>
      </c>
      <c r="S20" s="622"/>
      <c r="T20" s="622"/>
      <c r="U20" s="622"/>
      <c r="V20" s="622"/>
      <c r="W20" s="622"/>
      <c r="X20" s="622"/>
      <c r="Y20" s="623"/>
      <c r="Z20" s="659">
        <v>0</v>
      </c>
      <c r="AA20" s="659"/>
      <c r="AB20" s="659"/>
      <c r="AC20" s="659"/>
      <c r="AD20" s="660">
        <v>36749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6850387</v>
      </c>
      <c r="BH20" s="622"/>
      <c r="BI20" s="622"/>
      <c r="BJ20" s="622"/>
      <c r="BK20" s="622"/>
      <c r="BL20" s="622"/>
      <c r="BM20" s="622"/>
      <c r="BN20" s="623"/>
      <c r="BO20" s="659">
        <v>10.6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150964681</v>
      </c>
      <c r="CS20" s="622"/>
      <c r="CT20" s="622"/>
      <c r="CU20" s="622"/>
      <c r="CV20" s="622"/>
      <c r="CW20" s="622"/>
      <c r="CX20" s="622"/>
      <c r="CY20" s="623"/>
      <c r="CZ20" s="659">
        <v>100</v>
      </c>
      <c r="DA20" s="659"/>
      <c r="DB20" s="659"/>
      <c r="DC20" s="659"/>
      <c r="DD20" s="627">
        <v>21856959</v>
      </c>
      <c r="DE20" s="622"/>
      <c r="DF20" s="622"/>
      <c r="DG20" s="622"/>
      <c r="DH20" s="622"/>
      <c r="DI20" s="622"/>
      <c r="DJ20" s="622"/>
      <c r="DK20" s="622"/>
      <c r="DL20" s="622"/>
      <c r="DM20" s="622"/>
      <c r="DN20" s="622"/>
      <c r="DO20" s="622"/>
      <c r="DP20" s="623"/>
      <c r="DQ20" s="627">
        <v>95378168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2270990</v>
      </c>
      <c r="S21" s="622"/>
      <c r="T21" s="622"/>
      <c r="U21" s="622"/>
      <c r="V21" s="622"/>
      <c r="W21" s="622"/>
      <c r="X21" s="622"/>
      <c r="Y21" s="623"/>
      <c r="Z21" s="659">
        <v>1.5</v>
      </c>
      <c r="AA21" s="659"/>
      <c r="AB21" s="659"/>
      <c r="AC21" s="659"/>
      <c r="AD21" s="660">
        <v>1629850</v>
      </c>
      <c r="AE21" s="660"/>
      <c r="AF21" s="660"/>
      <c r="AG21" s="660"/>
      <c r="AH21" s="660"/>
      <c r="AI21" s="660"/>
      <c r="AJ21" s="660"/>
      <c r="AK21" s="660"/>
      <c r="AL21" s="624">
        <v>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10015</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1629850</v>
      </c>
      <c r="S22" s="622"/>
      <c r="T22" s="622"/>
      <c r="U22" s="622"/>
      <c r="V22" s="622"/>
      <c r="W22" s="622"/>
      <c r="X22" s="622"/>
      <c r="Y22" s="623"/>
      <c r="Z22" s="659">
        <v>1.1000000000000001</v>
      </c>
      <c r="AA22" s="659"/>
      <c r="AB22" s="659"/>
      <c r="AC22" s="659"/>
      <c r="AD22" s="660">
        <v>1629850</v>
      </c>
      <c r="AE22" s="660"/>
      <c r="AF22" s="660"/>
      <c r="AG22" s="660"/>
      <c r="AH22" s="660"/>
      <c r="AI22" s="660"/>
      <c r="AJ22" s="660"/>
      <c r="AK22" s="660"/>
      <c r="AL22" s="624">
        <v>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v>2811047</v>
      </c>
      <c r="BH22" s="622"/>
      <c r="BI22" s="622"/>
      <c r="BJ22" s="622"/>
      <c r="BK22" s="622"/>
      <c r="BL22" s="622"/>
      <c r="BM22" s="622"/>
      <c r="BN22" s="623"/>
      <c r="BO22" s="659">
        <v>4.3</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641140</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4029325</v>
      </c>
      <c r="BH23" s="622"/>
      <c r="BI23" s="622"/>
      <c r="BJ23" s="622"/>
      <c r="BK23" s="622"/>
      <c r="BL23" s="622"/>
      <c r="BM23" s="622"/>
      <c r="BN23" s="623"/>
      <c r="BO23" s="659">
        <v>6.2</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80715399</v>
      </c>
      <c r="CS24" s="677"/>
      <c r="CT24" s="677"/>
      <c r="CU24" s="677"/>
      <c r="CV24" s="677"/>
      <c r="CW24" s="677"/>
      <c r="CX24" s="677"/>
      <c r="CY24" s="702"/>
      <c r="CZ24" s="703">
        <v>53.5</v>
      </c>
      <c r="DA24" s="685"/>
      <c r="DB24" s="685"/>
      <c r="DC24" s="705"/>
      <c r="DD24" s="701">
        <v>49907670</v>
      </c>
      <c r="DE24" s="677"/>
      <c r="DF24" s="677"/>
      <c r="DG24" s="677"/>
      <c r="DH24" s="677"/>
      <c r="DI24" s="677"/>
      <c r="DJ24" s="677"/>
      <c r="DK24" s="702"/>
      <c r="DL24" s="701">
        <v>43737348</v>
      </c>
      <c r="DM24" s="677"/>
      <c r="DN24" s="677"/>
      <c r="DO24" s="677"/>
      <c r="DP24" s="677"/>
      <c r="DQ24" s="677"/>
      <c r="DR24" s="677"/>
      <c r="DS24" s="677"/>
      <c r="DT24" s="677"/>
      <c r="DU24" s="677"/>
      <c r="DV24" s="702"/>
      <c r="DW24" s="703">
        <v>54.9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84024277</v>
      </c>
      <c r="S25" s="622"/>
      <c r="T25" s="622"/>
      <c r="U25" s="622"/>
      <c r="V25" s="622"/>
      <c r="W25" s="622"/>
      <c r="X25" s="622"/>
      <c r="Y25" s="623"/>
      <c r="Z25" s="659">
        <v>54.9</v>
      </c>
      <c r="AA25" s="659"/>
      <c r="AB25" s="659"/>
      <c r="AC25" s="659"/>
      <c r="AD25" s="660">
        <v>79353812</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23224660</v>
      </c>
      <c r="CS25" s="634"/>
      <c r="CT25" s="634"/>
      <c r="CU25" s="634"/>
      <c r="CV25" s="634"/>
      <c r="CW25" s="634"/>
      <c r="CX25" s="634"/>
      <c r="CY25" s="635"/>
      <c r="CZ25" s="624">
        <v>15.4</v>
      </c>
      <c r="DA25" s="636"/>
      <c r="DB25" s="636"/>
      <c r="DC25" s="637"/>
      <c r="DD25" s="627">
        <v>20000983</v>
      </c>
      <c r="DE25" s="634"/>
      <c r="DF25" s="634"/>
      <c r="DG25" s="634"/>
      <c r="DH25" s="634"/>
      <c r="DI25" s="634"/>
      <c r="DJ25" s="634"/>
      <c r="DK25" s="635"/>
      <c r="DL25" s="627">
        <v>19113852</v>
      </c>
      <c r="DM25" s="634"/>
      <c r="DN25" s="634"/>
      <c r="DO25" s="634"/>
      <c r="DP25" s="634"/>
      <c r="DQ25" s="634"/>
      <c r="DR25" s="634"/>
      <c r="DS25" s="634"/>
      <c r="DT25" s="634"/>
      <c r="DU25" s="634"/>
      <c r="DV25" s="635"/>
      <c r="DW25" s="624">
        <v>24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46478</v>
      </c>
      <c r="S26" s="622"/>
      <c r="T26" s="622"/>
      <c r="U26" s="622"/>
      <c r="V26" s="622"/>
      <c r="W26" s="622"/>
      <c r="X26" s="622"/>
      <c r="Y26" s="623"/>
      <c r="Z26" s="659">
        <v>0</v>
      </c>
      <c r="AA26" s="659"/>
      <c r="AB26" s="659"/>
      <c r="AC26" s="659"/>
      <c r="AD26" s="660">
        <v>46478</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14412059</v>
      </c>
      <c r="CS26" s="622"/>
      <c r="CT26" s="622"/>
      <c r="CU26" s="622"/>
      <c r="CV26" s="622"/>
      <c r="CW26" s="622"/>
      <c r="CX26" s="622"/>
      <c r="CY26" s="623"/>
      <c r="CZ26" s="624">
        <v>9.5</v>
      </c>
      <c r="DA26" s="636"/>
      <c r="DB26" s="636"/>
      <c r="DC26" s="637"/>
      <c r="DD26" s="627">
        <v>12370092</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233116</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64883224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47625775</v>
      </c>
      <c r="CS27" s="634"/>
      <c r="CT27" s="634"/>
      <c r="CU27" s="634"/>
      <c r="CV27" s="634"/>
      <c r="CW27" s="634"/>
      <c r="CX27" s="634"/>
      <c r="CY27" s="635"/>
      <c r="CZ27" s="624">
        <v>31.5</v>
      </c>
      <c r="DA27" s="636"/>
      <c r="DB27" s="636"/>
      <c r="DC27" s="637"/>
      <c r="DD27" s="627">
        <v>20441530</v>
      </c>
      <c r="DE27" s="634"/>
      <c r="DF27" s="634"/>
      <c r="DG27" s="634"/>
      <c r="DH27" s="634"/>
      <c r="DI27" s="634"/>
      <c r="DJ27" s="634"/>
      <c r="DK27" s="635"/>
      <c r="DL27" s="627">
        <v>15158339</v>
      </c>
      <c r="DM27" s="634"/>
      <c r="DN27" s="634"/>
      <c r="DO27" s="634"/>
      <c r="DP27" s="634"/>
      <c r="DQ27" s="634"/>
      <c r="DR27" s="634"/>
      <c r="DS27" s="634"/>
      <c r="DT27" s="634"/>
      <c r="DU27" s="634"/>
      <c r="DV27" s="635"/>
      <c r="DW27" s="624">
        <v>19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1673156</v>
      </c>
      <c r="S28" s="622"/>
      <c r="T28" s="622"/>
      <c r="U28" s="622"/>
      <c r="V28" s="622"/>
      <c r="W28" s="622"/>
      <c r="X28" s="622"/>
      <c r="Y28" s="623"/>
      <c r="Z28" s="659">
        <v>1.1000000000000001</v>
      </c>
      <c r="AA28" s="659"/>
      <c r="AB28" s="659"/>
      <c r="AC28" s="659"/>
      <c r="AD28" s="660">
        <v>206034</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9864964</v>
      </c>
      <c r="CS28" s="622"/>
      <c r="CT28" s="622"/>
      <c r="CU28" s="622"/>
      <c r="CV28" s="622"/>
      <c r="CW28" s="622"/>
      <c r="CX28" s="622"/>
      <c r="CY28" s="623"/>
      <c r="CZ28" s="624">
        <v>6.5</v>
      </c>
      <c r="DA28" s="636"/>
      <c r="DB28" s="636"/>
      <c r="DC28" s="637"/>
      <c r="DD28" s="627">
        <v>9465157</v>
      </c>
      <c r="DE28" s="622"/>
      <c r="DF28" s="622"/>
      <c r="DG28" s="622"/>
      <c r="DH28" s="622"/>
      <c r="DI28" s="622"/>
      <c r="DJ28" s="622"/>
      <c r="DK28" s="623"/>
      <c r="DL28" s="627">
        <v>9465157</v>
      </c>
      <c r="DM28" s="622"/>
      <c r="DN28" s="622"/>
      <c r="DO28" s="622"/>
      <c r="DP28" s="622"/>
      <c r="DQ28" s="622"/>
      <c r="DR28" s="622"/>
      <c r="DS28" s="622"/>
      <c r="DT28" s="622"/>
      <c r="DU28" s="622"/>
      <c r="DV28" s="623"/>
      <c r="DW28" s="624">
        <v>11.9</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887686</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9859392</v>
      </c>
      <c r="CS29" s="634"/>
      <c r="CT29" s="634"/>
      <c r="CU29" s="634"/>
      <c r="CV29" s="634"/>
      <c r="CW29" s="634"/>
      <c r="CX29" s="634"/>
      <c r="CY29" s="635"/>
      <c r="CZ29" s="624">
        <v>6.5</v>
      </c>
      <c r="DA29" s="636"/>
      <c r="DB29" s="636"/>
      <c r="DC29" s="637"/>
      <c r="DD29" s="627">
        <v>9459585</v>
      </c>
      <c r="DE29" s="634"/>
      <c r="DF29" s="634"/>
      <c r="DG29" s="634"/>
      <c r="DH29" s="634"/>
      <c r="DI29" s="634"/>
      <c r="DJ29" s="634"/>
      <c r="DK29" s="635"/>
      <c r="DL29" s="627">
        <v>9459585</v>
      </c>
      <c r="DM29" s="634"/>
      <c r="DN29" s="634"/>
      <c r="DO29" s="634"/>
      <c r="DP29" s="634"/>
      <c r="DQ29" s="634"/>
      <c r="DR29" s="634"/>
      <c r="DS29" s="634"/>
      <c r="DT29" s="634"/>
      <c r="DU29" s="634"/>
      <c r="DV29" s="635"/>
      <c r="DW29" s="624">
        <v>11.9</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30374282</v>
      </c>
      <c r="S30" s="622"/>
      <c r="T30" s="622"/>
      <c r="U30" s="622"/>
      <c r="V30" s="622"/>
      <c r="W30" s="622"/>
      <c r="X30" s="622"/>
      <c r="Y30" s="623"/>
      <c r="Z30" s="659">
        <v>19.8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9564153</v>
      </c>
      <c r="CS30" s="622"/>
      <c r="CT30" s="622"/>
      <c r="CU30" s="622"/>
      <c r="CV30" s="622"/>
      <c r="CW30" s="622"/>
      <c r="CX30" s="622"/>
      <c r="CY30" s="623"/>
      <c r="CZ30" s="624">
        <v>6.3</v>
      </c>
      <c r="DA30" s="636"/>
      <c r="DB30" s="636"/>
      <c r="DC30" s="637"/>
      <c r="DD30" s="627">
        <v>9187623</v>
      </c>
      <c r="DE30" s="622"/>
      <c r="DF30" s="622"/>
      <c r="DG30" s="622"/>
      <c r="DH30" s="622"/>
      <c r="DI30" s="622"/>
      <c r="DJ30" s="622"/>
      <c r="DK30" s="623"/>
      <c r="DL30" s="627">
        <v>9187623</v>
      </c>
      <c r="DM30" s="622"/>
      <c r="DN30" s="622"/>
      <c r="DO30" s="622"/>
      <c r="DP30" s="622"/>
      <c r="DQ30" s="622"/>
      <c r="DR30" s="622"/>
      <c r="DS30" s="622"/>
      <c r="DT30" s="622"/>
      <c r="DU30" s="622"/>
      <c r="DV30" s="623"/>
      <c r="DW30" s="624">
        <v>11.5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4079</v>
      </c>
      <c r="S31" s="622"/>
      <c r="T31" s="622"/>
      <c r="U31" s="622"/>
      <c r="V31" s="622"/>
      <c r="W31" s="622"/>
      <c r="X31" s="622"/>
      <c r="Y31" s="623"/>
      <c r="Z31" s="659">
        <v>0</v>
      </c>
      <c r="AA31" s="659"/>
      <c r="AB31" s="659"/>
      <c r="AC31" s="659"/>
      <c r="AD31" s="660">
        <v>4079</v>
      </c>
      <c r="AE31" s="660"/>
      <c r="AF31" s="660"/>
      <c r="AG31" s="660"/>
      <c r="AH31" s="660"/>
      <c r="AI31" s="660"/>
      <c r="AJ31" s="660"/>
      <c r="AK31" s="660"/>
      <c r="AL31" s="624">
        <v>0</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v>
      </c>
      <c r="BN31" s="684"/>
      <c r="BO31" s="684"/>
      <c r="BP31" s="684"/>
      <c r="BQ31" s="686"/>
      <c r="BR31" s="683">
        <v>99.4</v>
      </c>
      <c r="BS31" s="684"/>
      <c r="BT31" s="684"/>
      <c r="BU31" s="684"/>
      <c r="BV31" s="684"/>
      <c r="BW31" s="684"/>
      <c r="BX31" s="685">
        <v>97.9</v>
      </c>
      <c r="BY31" s="684"/>
      <c r="BZ31" s="684"/>
      <c r="CA31" s="684"/>
      <c r="CB31" s="686"/>
      <c r="CD31" s="642"/>
      <c r="CE31" s="643"/>
      <c r="CF31" s="618" t="s">
        <v>300</v>
      </c>
      <c r="CG31" s="619"/>
      <c r="CH31" s="619"/>
      <c r="CI31" s="619"/>
      <c r="CJ31" s="619"/>
      <c r="CK31" s="619"/>
      <c r="CL31" s="619"/>
      <c r="CM31" s="619"/>
      <c r="CN31" s="619"/>
      <c r="CO31" s="619"/>
      <c r="CP31" s="619"/>
      <c r="CQ31" s="620"/>
      <c r="CR31" s="621">
        <v>295239</v>
      </c>
      <c r="CS31" s="634"/>
      <c r="CT31" s="634"/>
      <c r="CU31" s="634"/>
      <c r="CV31" s="634"/>
      <c r="CW31" s="634"/>
      <c r="CX31" s="634"/>
      <c r="CY31" s="635"/>
      <c r="CZ31" s="624">
        <v>0.2</v>
      </c>
      <c r="DA31" s="636"/>
      <c r="DB31" s="636"/>
      <c r="DC31" s="637"/>
      <c r="DD31" s="627">
        <v>271962</v>
      </c>
      <c r="DE31" s="634"/>
      <c r="DF31" s="634"/>
      <c r="DG31" s="634"/>
      <c r="DH31" s="634"/>
      <c r="DI31" s="634"/>
      <c r="DJ31" s="634"/>
      <c r="DK31" s="635"/>
      <c r="DL31" s="627">
        <v>271962</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11352519</v>
      </c>
      <c r="S32" s="622"/>
      <c r="T32" s="622"/>
      <c r="U32" s="622"/>
      <c r="V32" s="622"/>
      <c r="W32" s="622"/>
      <c r="X32" s="622"/>
      <c r="Y32" s="623"/>
      <c r="Z32" s="659">
        <v>7.4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99.1</v>
      </c>
      <c r="BH32" s="634"/>
      <c r="BI32" s="634"/>
      <c r="BJ32" s="634"/>
      <c r="BK32" s="634"/>
      <c r="BL32" s="634"/>
      <c r="BM32" s="625">
        <v>97</v>
      </c>
      <c r="BN32" s="634"/>
      <c r="BO32" s="634"/>
      <c r="BP32" s="634"/>
      <c r="BQ32" s="657"/>
      <c r="BR32" s="687">
        <v>99.2</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v>5572</v>
      </c>
      <c r="CS32" s="622"/>
      <c r="CT32" s="622"/>
      <c r="CU32" s="622"/>
      <c r="CV32" s="622"/>
      <c r="CW32" s="622"/>
      <c r="CX32" s="622"/>
      <c r="CY32" s="623"/>
      <c r="CZ32" s="624">
        <v>0</v>
      </c>
      <c r="DA32" s="636"/>
      <c r="DB32" s="636"/>
      <c r="DC32" s="637"/>
      <c r="DD32" s="627">
        <v>5572</v>
      </c>
      <c r="DE32" s="622"/>
      <c r="DF32" s="622"/>
      <c r="DG32" s="622"/>
      <c r="DH32" s="622"/>
      <c r="DI32" s="622"/>
      <c r="DJ32" s="622"/>
      <c r="DK32" s="623"/>
      <c r="DL32" s="627">
        <v>5572</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264113</v>
      </c>
      <c r="S33" s="622"/>
      <c r="T33" s="622"/>
      <c r="U33" s="622"/>
      <c r="V33" s="622"/>
      <c r="W33" s="622"/>
      <c r="X33" s="622"/>
      <c r="Y33" s="623"/>
      <c r="Z33" s="659">
        <v>0.2</v>
      </c>
      <c r="AA33" s="659"/>
      <c r="AB33" s="659"/>
      <c r="AC33" s="659"/>
      <c r="AD33" s="660">
        <v>45850</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99.6</v>
      </c>
      <c r="BH33" s="606"/>
      <c r="BI33" s="606"/>
      <c r="BJ33" s="606"/>
      <c r="BK33" s="606"/>
      <c r="BL33" s="606"/>
      <c r="BM33" s="652">
        <v>98.5</v>
      </c>
      <c r="BN33" s="606"/>
      <c r="BO33" s="606"/>
      <c r="BP33" s="606"/>
      <c r="BQ33" s="669"/>
      <c r="BR33" s="682">
        <v>99.6</v>
      </c>
      <c r="BS33" s="606"/>
      <c r="BT33" s="606"/>
      <c r="BU33" s="606"/>
      <c r="BV33" s="606"/>
      <c r="BW33" s="606"/>
      <c r="BX33" s="652">
        <v>98.4</v>
      </c>
      <c r="BY33" s="606"/>
      <c r="BZ33" s="606"/>
      <c r="CA33" s="606"/>
      <c r="CB33" s="669"/>
      <c r="CD33" s="618" t="s">
        <v>307</v>
      </c>
      <c r="CE33" s="619"/>
      <c r="CF33" s="619"/>
      <c r="CG33" s="619"/>
      <c r="CH33" s="619"/>
      <c r="CI33" s="619"/>
      <c r="CJ33" s="619"/>
      <c r="CK33" s="619"/>
      <c r="CL33" s="619"/>
      <c r="CM33" s="619"/>
      <c r="CN33" s="619"/>
      <c r="CO33" s="619"/>
      <c r="CP33" s="619"/>
      <c r="CQ33" s="620"/>
      <c r="CR33" s="621">
        <v>48215726</v>
      </c>
      <c r="CS33" s="634"/>
      <c r="CT33" s="634"/>
      <c r="CU33" s="634"/>
      <c r="CV33" s="634"/>
      <c r="CW33" s="634"/>
      <c r="CX33" s="634"/>
      <c r="CY33" s="635"/>
      <c r="CZ33" s="624">
        <v>31.9</v>
      </c>
      <c r="DA33" s="636"/>
      <c r="DB33" s="636"/>
      <c r="DC33" s="637"/>
      <c r="DD33" s="627">
        <v>38422561</v>
      </c>
      <c r="DE33" s="634"/>
      <c r="DF33" s="634"/>
      <c r="DG33" s="634"/>
      <c r="DH33" s="634"/>
      <c r="DI33" s="634"/>
      <c r="DJ33" s="634"/>
      <c r="DK33" s="635"/>
      <c r="DL33" s="627">
        <v>29649718</v>
      </c>
      <c r="DM33" s="634"/>
      <c r="DN33" s="634"/>
      <c r="DO33" s="634"/>
      <c r="DP33" s="634"/>
      <c r="DQ33" s="634"/>
      <c r="DR33" s="634"/>
      <c r="DS33" s="634"/>
      <c r="DT33" s="634"/>
      <c r="DU33" s="634"/>
      <c r="DV33" s="635"/>
      <c r="DW33" s="624">
        <v>37.200000000000003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543210</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21467261</v>
      </c>
      <c r="CS34" s="622"/>
      <c r="CT34" s="622"/>
      <c r="CU34" s="622"/>
      <c r="CV34" s="622"/>
      <c r="CW34" s="622"/>
      <c r="CX34" s="622"/>
      <c r="CY34" s="623"/>
      <c r="CZ34" s="624">
        <v>14.2</v>
      </c>
      <c r="DA34" s="636"/>
      <c r="DB34" s="636"/>
      <c r="DC34" s="637"/>
      <c r="DD34" s="627">
        <v>16732465</v>
      </c>
      <c r="DE34" s="622"/>
      <c r="DF34" s="622"/>
      <c r="DG34" s="622"/>
      <c r="DH34" s="622"/>
      <c r="DI34" s="622"/>
      <c r="DJ34" s="622"/>
      <c r="DK34" s="623"/>
      <c r="DL34" s="627">
        <v>13567589</v>
      </c>
      <c r="DM34" s="622"/>
      <c r="DN34" s="622"/>
      <c r="DO34" s="622"/>
      <c r="DP34" s="622"/>
      <c r="DQ34" s="622"/>
      <c r="DR34" s="622"/>
      <c r="DS34" s="622"/>
      <c r="DT34" s="622"/>
      <c r="DU34" s="622"/>
      <c r="DV34" s="623"/>
      <c r="DW34" s="624">
        <v>17</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5024009</v>
      </c>
      <c r="S35" s="622"/>
      <c r="T35" s="622"/>
      <c r="U35" s="622"/>
      <c r="V35" s="622"/>
      <c r="W35" s="622"/>
      <c r="X35" s="622"/>
      <c r="Y35" s="623"/>
      <c r="Z35" s="659">
        <v>3.3</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87903</v>
      </c>
      <c r="CS35" s="634"/>
      <c r="CT35" s="634"/>
      <c r="CU35" s="634"/>
      <c r="CV35" s="634"/>
      <c r="CW35" s="634"/>
      <c r="CX35" s="634"/>
      <c r="CY35" s="635"/>
      <c r="CZ35" s="624">
        <v>0.1</v>
      </c>
      <c r="DA35" s="636"/>
      <c r="DB35" s="636"/>
      <c r="DC35" s="637"/>
      <c r="DD35" s="627">
        <v>87903</v>
      </c>
      <c r="DE35" s="634"/>
      <c r="DF35" s="634"/>
      <c r="DG35" s="634"/>
      <c r="DH35" s="634"/>
      <c r="DI35" s="634"/>
      <c r="DJ35" s="634"/>
      <c r="DK35" s="635"/>
      <c r="DL35" s="627">
        <v>87309</v>
      </c>
      <c r="DM35" s="634"/>
      <c r="DN35" s="634"/>
      <c r="DO35" s="634"/>
      <c r="DP35" s="634"/>
      <c r="DQ35" s="634"/>
      <c r="DR35" s="634"/>
      <c r="DS35" s="634"/>
      <c r="DT35" s="634"/>
      <c r="DU35" s="634"/>
      <c r="DV35" s="635"/>
      <c r="DW35" s="624">
        <v>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1879874</v>
      </c>
      <c r="S36" s="622"/>
      <c r="T36" s="622"/>
      <c r="U36" s="622"/>
      <c r="V36" s="622"/>
      <c r="W36" s="622"/>
      <c r="X36" s="622"/>
      <c r="Y36" s="623"/>
      <c r="Z36" s="659">
        <v>1.2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14328283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1168008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14721351</v>
      </c>
      <c r="CS36" s="622"/>
      <c r="CT36" s="622"/>
      <c r="CU36" s="622"/>
      <c r="CV36" s="622"/>
      <c r="CW36" s="622"/>
      <c r="CX36" s="622"/>
      <c r="CY36" s="623"/>
      <c r="CZ36" s="624">
        <v>9.8000000000000007</v>
      </c>
      <c r="DA36" s="636"/>
      <c r="DB36" s="636"/>
      <c r="DC36" s="637"/>
      <c r="DD36" s="627">
        <v>13443175</v>
      </c>
      <c r="DE36" s="622"/>
      <c r="DF36" s="622"/>
      <c r="DG36" s="622"/>
      <c r="DH36" s="622"/>
      <c r="DI36" s="622"/>
      <c r="DJ36" s="622"/>
      <c r="DK36" s="623"/>
      <c r="DL36" s="627">
        <v>10799068</v>
      </c>
      <c r="DM36" s="622"/>
      <c r="DN36" s="622"/>
      <c r="DO36" s="622"/>
      <c r="DP36" s="622"/>
      <c r="DQ36" s="622"/>
      <c r="DR36" s="622"/>
      <c r="DS36" s="622"/>
      <c r="DT36" s="622"/>
      <c r="DU36" s="622"/>
      <c r="DV36" s="623"/>
      <c r="DW36" s="624">
        <v>13.5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6646616</v>
      </c>
      <c r="S37" s="622"/>
      <c r="T37" s="622"/>
      <c r="U37" s="622"/>
      <c r="V37" s="622"/>
      <c r="W37" s="622"/>
      <c r="X37" s="622"/>
      <c r="Y37" s="623"/>
      <c r="Z37" s="659">
        <v>4.3</v>
      </c>
      <c r="AA37" s="659"/>
      <c r="AB37" s="659"/>
      <c r="AC37" s="659"/>
      <c r="AD37" s="660">
        <v>14</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2764943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638947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4101472</v>
      </c>
      <c r="CS37" s="634"/>
      <c r="CT37" s="634"/>
      <c r="CU37" s="634"/>
      <c r="CV37" s="634"/>
      <c r="CW37" s="634"/>
      <c r="CX37" s="634"/>
      <c r="CY37" s="635"/>
      <c r="CZ37" s="624">
        <v>2.7</v>
      </c>
      <c r="DA37" s="636"/>
      <c r="DB37" s="636"/>
      <c r="DC37" s="637"/>
      <c r="DD37" s="627">
        <v>3984929</v>
      </c>
      <c r="DE37" s="634"/>
      <c r="DF37" s="634"/>
      <c r="DG37" s="634"/>
      <c r="DH37" s="634"/>
      <c r="DI37" s="634"/>
      <c r="DJ37" s="634"/>
      <c r="DK37" s="635"/>
      <c r="DL37" s="627">
        <v>3931977</v>
      </c>
      <c r="DM37" s="634"/>
      <c r="DN37" s="634"/>
      <c r="DO37" s="634"/>
      <c r="DP37" s="634"/>
      <c r="DQ37" s="634"/>
      <c r="DR37" s="634"/>
      <c r="DS37" s="634"/>
      <c r="DT37" s="634"/>
      <c r="DU37" s="634"/>
      <c r="DV37" s="635"/>
      <c r="DW37" s="624">
        <v>4.9000000000000004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10092081</v>
      </c>
      <c r="S38" s="622"/>
      <c r="T38" s="622"/>
      <c r="U38" s="622"/>
      <c r="V38" s="622"/>
      <c r="W38" s="622"/>
      <c r="X38" s="622"/>
      <c r="Y38" s="623"/>
      <c r="Z38" s="659">
        <v>6.6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2511569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41228</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9024858</v>
      </c>
      <c r="CS38" s="622"/>
      <c r="CT38" s="622"/>
      <c r="CU38" s="622"/>
      <c r="CV38" s="622"/>
      <c r="CW38" s="622"/>
      <c r="CX38" s="622"/>
      <c r="CY38" s="623"/>
      <c r="CZ38" s="624">
        <v>6</v>
      </c>
      <c r="DA38" s="636"/>
      <c r="DB38" s="636"/>
      <c r="DC38" s="637"/>
      <c r="DD38" s="627">
        <v>6958732</v>
      </c>
      <c r="DE38" s="622"/>
      <c r="DF38" s="622"/>
      <c r="DG38" s="622"/>
      <c r="DH38" s="622"/>
      <c r="DI38" s="622"/>
      <c r="DJ38" s="622"/>
      <c r="DK38" s="623"/>
      <c r="DL38" s="627">
        <v>5195752</v>
      </c>
      <c r="DM38" s="622"/>
      <c r="DN38" s="622"/>
      <c r="DO38" s="622"/>
      <c r="DP38" s="622"/>
      <c r="DQ38" s="622"/>
      <c r="DR38" s="622"/>
      <c r="DS38" s="622"/>
      <c r="DT38" s="622"/>
      <c r="DU38" s="622"/>
      <c r="DV38" s="623"/>
      <c r="DW38" s="624">
        <v>6.5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995334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61737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1653077</v>
      </c>
      <c r="CS39" s="634"/>
      <c r="CT39" s="634"/>
      <c r="CU39" s="634"/>
      <c r="CV39" s="634"/>
      <c r="CW39" s="634"/>
      <c r="CX39" s="634"/>
      <c r="CY39" s="635"/>
      <c r="CZ39" s="624">
        <v>1.1000000000000001</v>
      </c>
      <c r="DA39" s="636"/>
      <c r="DB39" s="636"/>
      <c r="DC39" s="637"/>
      <c r="DD39" s="627">
        <v>1025893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70581</v>
      </c>
      <c r="S40" s="622"/>
      <c r="T40" s="622"/>
      <c r="U40" s="622"/>
      <c r="V40" s="622"/>
      <c r="W40" s="622"/>
      <c r="X40" s="622"/>
      <c r="Y40" s="623"/>
      <c r="Z40" s="659">
        <v>0</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191142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111</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1261276</v>
      </c>
      <c r="CS40" s="622"/>
      <c r="CT40" s="622"/>
      <c r="CU40" s="622"/>
      <c r="CV40" s="622"/>
      <c r="CW40" s="622"/>
      <c r="CX40" s="622"/>
      <c r="CY40" s="623"/>
      <c r="CZ40" s="624">
        <v>0.8</v>
      </c>
      <c r="DA40" s="636"/>
      <c r="DB40" s="636"/>
      <c r="DC40" s="637"/>
      <c r="DD40" s="627">
        <v>174393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153045496</v>
      </c>
      <c r="S41" s="646"/>
      <c r="T41" s="646"/>
      <c r="U41" s="646"/>
      <c r="V41" s="646"/>
      <c r="W41" s="646"/>
      <c r="X41" s="646"/>
      <c r="Y41" s="649"/>
      <c r="Z41" s="650">
        <v>100</v>
      </c>
      <c r="AA41" s="650"/>
      <c r="AB41" s="650"/>
      <c r="AC41" s="650"/>
      <c r="AD41" s="651">
        <v>79656267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2784386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5080909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349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22033556</v>
      </c>
      <c r="CS42" s="634"/>
      <c r="CT42" s="634"/>
      <c r="CU42" s="634"/>
      <c r="CV42" s="634"/>
      <c r="CW42" s="634"/>
      <c r="CX42" s="634"/>
      <c r="CY42" s="635"/>
      <c r="CZ42" s="624">
        <v>14.6</v>
      </c>
      <c r="DA42" s="636"/>
      <c r="DB42" s="636"/>
      <c r="DC42" s="637"/>
      <c r="DD42" s="627">
        <v>7047937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550479</v>
      </c>
      <c r="CS43" s="634"/>
      <c r="CT43" s="634"/>
      <c r="CU43" s="634"/>
      <c r="CV43" s="634"/>
      <c r="CW43" s="634"/>
      <c r="CX43" s="634"/>
      <c r="CY43" s="635"/>
      <c r="CZ43" s="624">
        <v>0.4</v>
      </c>
      <c r="DA43" s="636"/>
      <c r="DB43" s="636"/>
      <c r="DC43" s="637"/>
      <c r="DD43" s="627">
        <v>550371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21856959</v>
      </c>
      <c r="CS44" s="622"/>
      <c r="CT44" s="622"/>
      <c r="CU44" s="622"/>
      <c r="CV44" s="622"/>
      <c r="CW44" s="622"/>
      <c r="CX44" s="622"/>
      <c r="CY44" s="623"/>
      <c r="CZ44" s="624">
        <v>14.5</v>
      </c>
      <c r="DA44" s="625"/>
      <c r="DB44" s="625"/>
      <c r="DC44" s="626"/>
      <c r="DD44" s="627">
        <v>7015225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8556972</v>
      </c>
      <c r="CS45" s="634"/>
      <c r="CT45" s="634"/>
      <c r="CU45" s="634"/>
      <c r="CV45" s="634"/>
      <c r="CW45" s="634"/>
      <c r="CX45" s="634"/>
      <c r="CY45" s="635"/>
      <c r="CZ45" s="624">
        <v>5.7</v>
      </c>
      <c r="DA45" s="636"/>
      <c r="DB45" s="636"/>
      <c r="DC45" s="637"/>
      <c r="DD45" s="627">
        <v>311642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12764703</v>
      </c>
      <c r="CS46" s="622"/>
      <c r="CT46" s="622"/>
      <c r="CU46" s="622"/>
      <c r="CV46" s="622"/>
      <c r="CW46" s="622"/>
      <c r="CX46" s="622"/>
      <c r="CY46" s="623"/>
      <c r="CZ46" s="624">
        <v>8.5</v>
      </c>
      <c r="DA46" s="625"/>
      <c r="DB46" s="625"/>
      <c r="DC46" s="626"/>
      <c r="DD46" s="627">
        <v>6486299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176597</v>
      </c>
      <c r="CS47" s="634"/>
      <c r="CT47" s="634"/>
      <c r="CU47" s="634"/>
      <c r="CV47" s="634"/>
      <c r="CW47" s="634"/>
      <c r="CX47" s="634"/>
      <c r="CY47" s="635"/>
      <c r="CZ47" s="624">
        <v>0.1</v>
      </c>
      <c r="DA47" s="636"/>
      <c r="DB47" s="636"/>
      <c r="DC47" s="637"/>
      <c r="DD47" s="627">
        <v>32712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150964681</v>
      </c>
      <c r="CS49" s="606"/>
      <c r="CT49" s="606"/>
      <c r="CU49" s="606"/>
      <c r="CV49" s="606"/>
      <c r="CW49" s="606"/>
      <c r="CX49" s="606"/>
      <c r="CY49" s="607"/>
      <c r="CZ49" s="608">
        <v>100</v>
      </c>
      <c r="DA49" s="609"/>
      <c r="DB49" s="609"/>
      <c r="DC49" s="610"/>
      <c r="DD49" s="611">
        <v>95378168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16qZvtjAeIVb8YInxD+hQycV5eZO4mg1cuOv2TZt8UOxK1TpJbbPeJ0PzH2zBkLPhvtW8UMaOKm/C/sPq7oXGg==" saltValue="hyGZq19r3iOb6BBHO34fu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4" customHeight="1" thickBot="1" x14ac:dyDescent="0.25">
      <c r="A2" s="1091" t="s">
        <v>352</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2" t="s">
        <v>353</v>
      </c>
      <c r="DK2" s="1093"/>
      <c r="DL2" s="1093"/>
      <c r="DM2" s="1093"/>
      <c r="DN2" s="1093"/>
      <c r="DO2" s="1094"/>
      <c r="DP2" s="216"/>
      <c r="DQ2" s="1092" t="s">
        <v>354</v>
      </c>
      <c r="DR2" s="1093"/>
      <c r="DS2" s="1093"/>
      <c r="DT2" s="1093"/>
      <c r="DU2" s="1093"/>
      <c r="DV2" s="1093"/>
      <c r="DW2" s="1093"/>
      <c r="DX2" s="1093"/>
      <c r="DY2" s="1093"/>
      <c r="DZ2" s="109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4"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4"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5"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5" t="s">
        <v>371</v>
      </c>
      <c r="DH5" s="1086"/>
      <c r="DI5" s="1086"/>
      <c r="DJ5" s="1086"/>
      <c r="DK5" s="1087"/>
      <c r="DL5" s="1085" t="s">
        <v>372</v>
      </c>
      <c r="DM5" s="1086"/>
      <c r="DN5" s="1086"/>
      <c r="DO5" s="1086"/>
      <c r="DP5" s="1087"/>
      <c r="DQ5" s="1001" t="s">
        <v>373</v>
      </c>
      <c r="DR5" s="1002"/>
      <c r="DS5" s="1002"/>
      <c r="DT5" s="1002"/>
      <c r="DU5" s="1003"/>
      <c r="DV5" s="1001" t="s">
        <v>364</v>
      </c>
      <c r="DW5" s="1002"/>
      <c r="DX5" s="1002"/>
      <c r="DY5" s="1002"/>
      <c r="DZ5" s="1015"/>
      <c r="EA5" s="222"/>
    </row>
    <row r="6" spans="1:131" s="223" customFormat="1" ht="26.4"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6"/>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8"/>
      <c r="DH6" s="1089"/>
      <c r="DI6" s="1089"/>
      <c r="DJ6" s="1089"/>
      <c r="DK6" s="1090"/>
      <c r="DL6" s="1088"/>
      <c r="DM6" s="1089"/>
      <c r="DN6" s="1089"/>
      <c r="DO6" s="1089"/>
      <c r="DP6" s="1090"/>
      <c r="DQ6" s="1004"/>
      <c r="DR6" s="1005"/>
      <c r="DS6" s="1005"/>
      <c r="DT6" s="1005"/>
      <c r="DU6" s="1006"/>
      <c r="DV6" s="1004"/>
      <c r="DW6" s="1005"/>
      <c r="DX6" s="1005"/>
      <c r="DY6" s="1005"/>
      <c r="DZ6" s="1016"/>
      <c r="EA6" s="222"/>
    </row>
    <row r="7" spans="1:131" s="223" customFormat="1" ht="26.4" customHeight="1" thickTop="1" x14ac:dyDescent="0.2">
      <c r="A7" s="224">
        <v>1</v>
      </c>
      <c r="B7" s="1047" t="s">
        <v>374</v>
      </c>
      <c r="C7" s="1048"/>
      <c r="D7" s="1048"/>
      <c r="E7" s="1048"/>
      <c r="F7" s="1048"/>
      <c r="G7" s="1048"/>
      <c r="H7" s="1048"/>
      <c r="I7" s="1048"/>
      <c r="J7" s="1048"/>
      <c r="K7" s="1048"/>
      <c r="L7" s="1048"/>
      <c r="M7" s="1048"/>
      <c r="N7" s="1048"/>
      <c r="O7" s="1048"/>
      <c r="P7" s="1049"/>
      <c r="Q7" s="1103">
        <v>153279</v>
      </c>
      <c r="R7" s="1104"/>
      <c r="S7" s="1104"/>
      <c r="T7" s="1104"/>
      <c r="U7" s="1104"/>
      <c r="V7" s="1104">
        <v>151164</v>
      </c>
      <c r="W7" s="1104"/>
      <c r="X7" s="1104"/>
      <c r="Y7" s="1104"/>
      <c r="Z7" s="1104"/>
      <c r="AA7" s="1104">
        <v>2115</v>
      </c>
      <c r="AB7" s="1104"/>
      <c r="AC7" s="1104"/>
      <c r="AD7" s="1104"/>
      <c r="AE7" s="1105"/>
      <c r="AF7" s="1106">
        <v>1558</v>
      </c>
      <c r="AG7" s="1107"/>
      <c r="AH7" s="1107"/>
      <c r="AI7" s="1107"/>
      <c r="AJ7" s="1108"/>
      <c r="AK7" s="1109">
        <v>5031</v>
      </c>
      <c r="AL7" s="1110"/>
      <c r="AM7" s="1110"/>
      <c r="AN7" s="1110"/>
      <c r="AO7" s="1110"/>
      <c r="AP7" s="1110">
        <v>99007</v>
      </c>
      <c r="AQ7" s="1110"/>
      <c r="AR7" s="1110"/>
      <c r="AS7" s="1110"/>
      <c r="AT7" s="1110"/>
      <c r="AU7" s="1111"/>
      <c r="AV7" s="1111"/>
      <c r="AW7" s="1111"/>
      <c r="AX7" s="1111"/>
      <c r="AY7" s="1112"/>
      <c r="AZ7" s="220"/>
      <c r="BA7" s="220"/>
      <c r="BB7" s="220"/>
      <c r="BC7" s="220"/>
      <c r="BD7" s="220"/>
      <c r="BE7" s="221"/>
      <c r="BF7" s="221"/>
      <c r="BG7" s="221"/>
      <c r="BH7" s="221"/>
      <c r="BI7" s="221"/>
      <c r="BJ7" s="221"/>
      <c r="BK7" s="221"/>
      <c r="BL7" s="221"/>
      <c r="BM7" s="221"/>
      <c r="BN7" s="221"/>
      <c r="BO7" s="221"/>
      <c r="BP7" s="221"/>
      <c r="BQ7" s="224">
        <v>1</v>
      </c>
      <c r="BR7" s="225"/>
      <c r="BS7" s="1100" t="s">
        <v>554</v>
      </c>
      <c r="BT7" s="1101"/>
      <c r="BU7" s="1101"/>
      <c r="BV7" s="1101"/>
      <c r="BW7" s="1101"/>
      <c r="BX7" s="1101"/>
      <c r="BY7" s="1101"/>
      <c r="BZ7" s="1101"/>
      <c r="CA7" s="1101"/>
      <c r="CB7" s="1101"/>
      <c r="CC7" s="1101"/>
      <c r="CD7" s="1101"/>
      <c r="CE7" s="1101"/>
      <c r="CF7" s="1101"/>
      <c r="CG7" s="1113"/>
      <c r="CH7" s="1097">
        <v>2</v>
      </c>
      <c r="CI7" s="1098"/>
      <c r="CJ7" s="1098"/>
      <c r="CK7" s="1098"/>
      <c r="CL7" s="1099"/>
      <c r="CM7" s="1097">
        <v>2441</v>
      </c>
      <c r="CN7" s="1098"/>
      <c r="CO7" s="1098"/>
      <c r="CP7" s="1098"/>
      <c r="CQ7" s="1099"/>
      <c r="CR7" s="1097">
        <v>8</v>
      </c>
      <c r="CS7" s="1098"/>
      <c r="CT7" s="1098"/>
      <c r="CU7" s="1098"/>
      <c r="CV7" s="1099"/>
      <c r="CW7" s="1097" t="s">
        <v>574</v>
      </c>
      <c r="CX7" s="1098"/>
      <c r="CY7" s="1098"/>
      <c r="CZ7" s="1098"/>
      <c r="DA7" s="1099"/>
      <c r="DB7" s="1097" t="s">
        <v>574</v>
      </c>
      <c r="DC7" s="1098"/>
      <c r="DD7" s="1098"/>
      <c r="DE7" s="1098"/>
      <c r="DF7" s="1099"/>
      <c r="DG7" s="1097" t="s">
        <v>574</v>
      </c>
      <c r="DH7" s="1098"/>
      <c r="DI7" s="1098"/>
      <c r="DJ7" s="1098"/>
      <c r="DK7" s="1099"/>
      <c r="DL7" s="1097" t="s">
        <v>574</v>
      </c>
      <c r="DM7" s="1098"/>
      <c r="DN7" s="1098"/>
      <c r="DO7" s="1098"/>
      <c r="DP7" s="1099"/>
      <c r="DQ7" s="1097" t="s">
        <v>574</v>
      </c>
      <c r="DR7" s="1098"/>
      <c r="DS7" s="1098"/>
      <c r="DT7" s="1098"/>
      <c r="DU7" s="1099"/>
      <c r="DV7" s="1100"/>
      <c r="DW7" s="1101"/>
      <c r="DX7" s="1101"/>
      <c r="DY7" s="1101"/>
      <c r="DZ7" s="1102"/>
      <c r="EA7" s="222"/>
    </row>
    <row r="8" spans="1:131" s="223" customFormat="1" ht="26.4" customHeight="1" x14ac:dyDescent="0.2">
      <c r="A8" s="226">
        <v>2</v>
      </c>
      <c r="B8" s="1030" t="s">
        <v>375</v>
      </c>
      <c r="C8" s="1031"/>
      <c r="D8" s="1031"/>
      <c r="E8" s="1031"/>
      <c r="F8" s="1031"/>
      <c r="G8" s="1031"/>
      <c r="H8" s="1031"/>
      <c r="I8" s="1031"/>
      <c r="J8" s="1031"/>
      <c r="K8" s="1031"/>
      <c r="L8" s="1031"/>
      <c r="M8" s="1031"/>
      <c r="N8" s="1031"/>
      <c r="O8" s="1031"/>
      <c r="P8" s="1032"/>
      <c r="Q8" s="1038">
        <v>21</v>
      </c>
      <c r="R8" s="1039"/>
      <c r="S8" s="1039"/>
      <c r="T8" s="1039"/>
      <c r="U8" s="1039"/>
      <c r="V8" s="1039">
        <v>14</v>
      </c>
      <c r="W8" s="1039"/>
      <c r="X8" s="1039"/>
      <c r="Y8" s="1039"/>
      <c r="Z8" s="1039"/>
      <c r="AA8" s="1039">
        <v>7</v>
      </c>
      <c r="AB8" s="1039"/>
      <c r="AC8" s="1039"/>
      <c r="AD8" s="1039"/>
      <c r="AE8" s="1040"/>
      <c r="AF8" s="1035">
        <v>-2</v>
      </c>
      <c r="AG8" s="1036"/>
      <c r="AH8" s="1036"/>
      <c r="AI8" s="1036"/>
      <c r="AJ8" s="1037"/>
      <c r="AK8" s="1080">
        <v>1</v>
      </c>
      <c r="AL8" s="1081"/>
      <c r="AM8" s="1081"/>
      <c r="AN8" s="1081"/>
      <c r="AO8" s="1081"/>
      <c r="AP8" s="1081">
        <v>23</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555</v>
      </c>
      <c r="BT8" s="993"/>
      <c r="BU8" s="993"/>
      <c r="BV8" s="993"/>
      <c r="BW8" s="993"/>
      <c r="BX8" s="993"/>
      <c r="BY8" s="993"/>
      <c r="BZ8" s="993"/>
      <c r="CA8" s="993"/>
      <c r="CB8" s="993"/>
      <c r="CC8" s="993"/>
      <c r="CD8" s="993"/>
      <c r="CE8" s="993"/>
      <c r="CF8" s="993"/>
      <c r="CG8" s="1014"/>
      <c r="CH8" s="989">
        <v>0</v>
      </c>
      <c r="CI8" s="990"/>
      <c r="CJ8" s="990"/>
      <c r="CK8" s="990"/>
      <c r="CL8" s="991"/>
      <c r="CM8" s="989">
        <v>360</v>
      </c>
      <c r="CN8" s="990"/>
      <c r="CO8" s="990"/>
      <c r="CP8" s="990"/>
      <c r="CQ8" s="991"/>
      <c r="CR8" s="989">
        <v>255</v>
      </c>
      <c r="CS8" s="990"/>
      <c r="CT8" s="990"/>
      <c r="CU8" s="990"/>
      <c r="CV8" s="991"/>
      <c r="CW8" s="989">
        <v>52</v>
      </c>
      <c r="CX8" s="990"/>
      <c r="CY8" s="990"/>
      <c r="CZ8" s="990"/>
      <c r="DA8" s="991"/>
      <c r="DB8" s="989" t="s">
        <v>574</v>
      </c>
      <c r="DC8" s="990"/>
      <c r="DD8" s="990"/>
      <c r="DE8" s="990"/>
      <c r="DF8" s="991"/>
      <c r="DG8" s="989" t="s">
        <v>574</v>
      </c>
      <c r="DH8" s="990"/>
      <c r="DI8" s="990"/>
      <c r="DJ8" s="990"/>
      <c r="DK8" s="991"/>
      <c r="DL8" s="989" t="s">
        <v>574</v>
      </c>
      <c r="DM8" s="990"/>
      <c r="DN8" s="990"/>
      <c r="DO8" s="990"/>
      <c r="DP8" s="991"/>
      <c r="DQ8" s="989" t="s">
        <v>574</v>
      </c>
      <c r="DR8" s="990"/>
      <c r="DS8" s="990"/>
      <c r="DT8" s="990"/>
      <c r="DU8" s="991"/>
      <c r="DV8" s="992"/>
      <c r="DW8" s="993"/>
      <c r="DX8" s="993"/>
      <c r="DY8" s="993"/>
      <c r="DZ8" s="994"/>
      <c r="EA8" s="222"/>
    </row>
    <row r="9" spans="1:131" s="223" customFormat="1" ht="26.4"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556</v>
      </c>
      <c r="BT9" s="993"/>
      <c r="BU9" s="993"/>
      <c r="BV9" s="993"/>
      <c r="BW9" s="993"/>
      <c r="BX9" s="993"/>
      <c r="BY9" s="993"/>
      <c r="BZ9" s="993"/>
      <c r="CA9" s="993"/>
      <c r="CB9" s="993"/>
      <c r="CC9" s="993"/>
      <c r="CD9" s="993"/>
      <c r="CE9" s="993"/>
      <c r="CF9" s="993"/>
      <c r="CG9" s="1014"/>
      <c r="CH9" s="989">
        <v>3</v>
      </c>
      <c r="CI9" s="990"/>
      <c r="CJ9" s="990"/>
      <c r="CK9" s="990"/>
      <c r="CL9" s="991"/>
      <c r="CM9" s="989">
        <v>154</v>
      </c>
      <c r="CN9" s="990"/>
      <c r="CO9" s="990"/>
      <c r="CP9" s="990"/>
      <c r="CQ9" s="991"/>
      <c r="CR9" s="989">
        <v>66</v>
      </c>
      <c r="CS9" s="990"/>
      <c r="CT9" s="990"/>
      <c r="CU9" s="990"/>
      <c r="CV9" s="991"/>
      <c r="CW9" s="989">
        <v>114</v>
      </c>
      <c r="CX9" s="990"/>
      <c r="CY9" s="990"/>
      <c r="CZ9" s="990"/>
      <c r="DA9" s="991"/>
      <c r="DB9" s="989" t="s">
        <v>574</v>
      </c>
      <c r="DC9" s="990"/>
      <c r="DD9" s="990"/>
      <c r="DE9" s="990"/>
      <c r="DF9" s="991"/>
      <c r="DG9" s="989" t="s">
        <v>574</v>
      </c>
      <c r="DH9" s="990"/>
      <c r="DI9" s="990"/>
      <c r="DJ9" s="990"/>
      <c r="DK9" s="991"/>
      <c r="DL9" s="989" t="s">
        <v>574</v>
      </c>
      <c r="DM9" s="990"/>
      <c r="DN9" s="990"/>
      <c r="DO9" s="990"/>
      <c r="DP9" s="991"/>
      <c r="DQ9" s="989" t="s">
        <v>574</v>
      </c>
      <c r="DR9" s="990"/>
      <c r="DS9" s="990"/>
      <c r="DT9" s="990"/>
      <c r="DU9" s="991"/>
      <c r="DV9" s="992"/>
      <c r="DW9" s="993"/>
      <c r="DX9" s="993"/>
      <c r="DY9" s="993"/>
      <c r="DZ9" s="994"/>
      <c r="EA9" s="222"/>
    </row>
    <row r="10" spans="1:131" s="223" customFormat="1" ht="26.4"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557</v>
      </c>
      <c r="BT10" s="993"/>
      <c r="BU10" s="993"/>
      <c r="BV10" s="993"/>
      <c r="BW10" s="993"/>
      <c r="BX10" s="993"/>
      <c r="BY10" s="993"/>
      <c r="BZ10" s="993"/>
      <c r="CA10" s="993"/>
      <c r="CB10" s="993"/>
      <c r="CC10" s="993"/>
      <c r="CD10" s="993"/>
      <c r="CE10" s="993"/>
      <c r="CF10" s="993"/>
      <c r="CG10" s="1014"/>
      <c r="CH10" s="989">
        <v>0</v>
      </c>
      <c r="CI10" s="990"/>
      <c r="CJ10" s="990"/>
      <c r="CK10" s="990"/>
      <c r="CL10" s="991"/>
      <c r="CM10" s="989">
        <v>15</v>
      </c>
      <c r="CN10" s="990"/>
      <c r="CO10" s="990"/>
      <c r="CP10" s="990"/>
      <c r="CQ10" s="991"/>
      <c r="CR10" s="989">
        <v>10</v>
      </c>
      <c r="CS10" s="990"/>
      <c r="CT10" s="990"/>
      <c r="CU10" s="990"/>
      <c r="CV10" s="991"/>
      <c r="CW10" s="989">
        <v>66</v>
      </c>
      <c r="CX10" s="990"/>
      <c r="CY10" s="990"/>
      <c r="CZ10" s="990"/>
      <c r="DA10" s="991"/>
      <c r="DB10" s="1084" t="s">
        <v>574</v>
      </c>
      <c r="DC10" s="990"/>
      <c r="DD10" s="990"/>
      <c r="DE10" s="990"/>
      <c r="DF10" s="991"/>
      <c r="DG10" s="989" t="s">
        <v>574</v>
      </c>
      <c r="DH10" s="990"/>
      <c r="DI10" s="990"/>
      <c r="DJ10" s="990"/>
      <c r="DK10" s="991"/>
      <c r="DL10" s="989" t="s">
        <v>574</v>
      </c>
      <c r="DM10" s="990"/>
      <c r="DN10" s="990"/>
      <c r="DO10" s="990"/>
      <c r="DP10" s="991"/>
      <c r="DQ10" s="989" t="s">
        <v>574</v>
      </c>
      <c r="DR10" s="990"/>
      <c r="DS10" s="990"/>
      <c r="DT10" s="990"/>
      <c r="DU10" s="991"/>
      <c r="DV10" s="992"/>
      <c r="DW10" s="993"/>
      <c r="DX10" s="993"/>
      <c r="DY10" s="993"/>
      <c r="DZ10" s="994"/>
      <c r="EA10" s="222"/>
    </row>
    <row r="11" spans="1:131" s="223" customFormat="1" ht="26.4"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558</v>
      </c>
      <c r="BT11" s="993"/>
      <c r="BU11" s="993"/>
      <c r="BV11" s="993"/>
      <c r="BW11" s="993"/>
      <c r="BX11" s="993"/>
      <c r="BY11" s="993"/>
      <c r="BZ11" s="993"/>
      <c r="CA11" s="993"/>
      <c r="CB11" s="993"/>
      <c r="CC11" s="993"/>
      <c r="CD11" s="993"/>
      <c r="CE11" s="993"/>
      <c r="CF11" s="993"/>
      <c r="CG11" s="1014"/>
      <c r="CH11" s="989">
        <v>11</v>
      </c>
      <c r="CI11" s="990"/>
      <c r="CJ11" s="990"/>
      <c r="CK11" s="990"/>
      <c r="CL11" s="991"/>
      <c r="CM11" s="989">
        <v>217</v>
      </c>
      <c r="CN11" s="990"/>
      <c r="CO11" s="990"/>
      <c r="CP11" s="990"/>
      <c r="CQ11" s="991"/>
      <c r="CR11" s="989">
        <v>65</v>
      </c>
      <c r="CS11" s="990"/>
      <c r="CT11" s="990"/>
      <c r="CU11" s="990"/>
      <c r="CV11" s="991"/>
      <c r="CW11" s="989">
        <v>158</v>
      </c>
      <c r="CX11" s="990"/>
      <c r="CY11" s="990"/>
      <c r="CZ11" s="990"/>
      <c r="DA11" s="991"/>
      <c r="DB11" s="989" t="s">
        <v>574</v>
      </c>
      <c r="DC11" s="990"/>
      <c r="DD11" s="990"/>
      <c r="DE11" s="990"/>
      <c r="DF11" s="991"/>
      <c r="DG11" s="989" t="s">
        <v>574</v>
      </c>
      <c r="DH11" s="990"/>
      <c r="DI11" s="990"/>
      <c r="DJ11" s="990"/>
      <c r="DK11" s="991"/>
      <c r="DL11" s="989" t="s">
        <v>574</v>
      </c>
      <c r="DM11" s="990"/>
      <c r="DN11" s="990"/>
      <c r="DO11" s="990"/>
      <c r="DP11" s="991"/>
      <c r="DQ11" s="989" t="s">
        <v>574</v>
      </c>
      <c r="DR11" s="990"/>
      <c r="DS11" s="990"/>
      <c r="DT11" s="990"/>
      <c r="DU11" s="991"/>
      <c r="DV11" s="992"/>
      <c r="DW11" s="993"/>
      <c r="DX11" s="993"/>
      <c r="DY11" s="993"/>
      <c r="DZ11" s="994"/>
      <c r="EA11" s="222"/>
    </row>
    <row r="12" spans="1:131" s="223" customFormat="1" ht="26.4"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559</v>
      </c>
      <c r="BT12" s="993"/>
      <c r="BU12" s="993"/>
      <c r="BV12" s="993"/>
      <c r="BW12" s="993"/>
      <c r="BX12" s="993"/>
      <c r="BY12" s="993"/>
      <c r="BZ12" s="993"/>
      <c r="CA12" s="993"/>
      <c r="CB12" s="993"/>
      <c r="CC12" s="993"/>
      <c r="CD12" s="993"/>
      <c r="CE12" s="993"/>
      <c r="CF12" s="993"/>
      <c r="CG12" s="1014"/>
      <c r="CH12" s="989">
        <v>-1</v>
      </c>
      <c r="CI12" s="990"/>
      <c r="CJ12" s="990"/>
      <c r="CK12" s="990"/>
      <c r="CL12" s="991"/>
      <c r="CM12" s="989">
        <v>259</v>
      </c>
      <c r="CN12" s="990"/>
      <c r="CO12" s="990"/>
      <c r="CP12" s="990"/>
      <c r="CQ12" s="991"/>
      <c r="CR12" s="989">
        <v>84</v>
      </c>
      <c r="CS12" s="990"/>
      <c r="CT12" s="990"/>
      <c r="CU12" s="990"/>
      <c r="CV12" s="991"/>
      <c r="CW12" s="989">
        <v>64</v>
      </c>
      <c r="CX12" s="990"/>
      <c r="CY12" s="990"/>
      <c r="CZ12" s="990"/>
      <c r="DA12" s="991"/>
      <c r="DB12" s="989" t="s">
        <v>574</v>
      </c>
      <c r="DC12" s="990"/>
      <c r="DD12" s="990"/>
      <c r="DE12" s="990"/>
      <c r="DF12" s="991"/>
      <c r="DG12" s="989" t="s">
        <v>574</v>
      </c>
      <c r="DH12" s="990"/>
      <c r="DI12" s="990"/>
      <c r="DJ12" s="990"/>
      <c r="DK12" s="991"/>
      <c r="DL12" s="989" t="s">
        <v>574</v>
      </c>
      <c r="DM12" s="990"/>
      <c r="DN12" s="990"/>
      <c r="DO12" s="990"/>
      <c r="DP12" s="991"/>
      <c r="DQ12" s="989" t="s">
        <v>574</v>
      </c>
      <c r="DR12" s="990"/>
      <c r="DS12" s="990"/>
      <c r="DT12" s="990"/>
      <c r="DU12" s="991"/>
      <c r="DV12" s="992"/>
      <c r="DW12" s="993"/>
      <c r="DX12" s="993"/>
      <c r="DY12" s="993"/>
      <c r="DZ12" s="994"/>
      <c r="EA12" s="222"/>
    </row>
    <row r="13" spans="1:131" s="223" customFormat="1" ht="26.4"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560</v>
      </c>
      <c r="BT13" s="993"/>
      <c r="BU13" s="993"/>
      <c r="BV13" s="993"/>
      <c r="BW13" s="993"/>
      <c r="BX13" s="993"/>
      <c r="BY13" s="993"/>
      <c r="BZ13" s="993"/>
      <c r="CA13" s="993"/>
      <c r="CB13" s="993"/>
      <c r="CC13" s="993"/>
      <c r="CD13" s="993"/>
      <c r="CE13" s="993"/>
      <c r="CF13" s="993"/>
      <c r="CG13" s="1014"/>
      <c r="CH13" s="989">
        <v>12</v>
      </c>
      <c r="CI13" s="990"/>
      <c r="CJ13" s="990"/>
      <c r="CK13" s="990"/>
      <c r="CL13" s="991"/>
      <c r="CM13" s="989">
        <v>1114</v>
      </c>
      <c r="CN13" s="990"/>
      <c r="CO13" s="990"/>
      <c r="CP13" s="990"/>
      <c r="CQ13" s="991"/>
      <c r="CR13" s="989">
        <v>400</v>
      </c>
      <c r="CS13" s="990"/>
      <c r="CT13" s="990"/>
      <c r="CU13" s="990"/>
      <c r="CV13" s="991"/>
      <c r="CW13" s="989" t="s">
        <v>574</v>
      </c>
      <c r="CX13" s="990"/>
      <c r="CY13" s="990"/>
      <c r="CZ13" s="990"/>
      <c r="DA13" s="991"/>
      <c r="DB13" s="989" t="s">
        <v>574</v>
      </c>
      <c r="DC13" s="990"/>
      <c r="DD13" s="990"/>
      <c r="DE13" s="990"/>
      <c r="DF13" s="991"/>
      <c r="DG13" s="989" t="s">
        <v>574</v>
      </c>
      <c r="DH13" s="990"/>
      <c r="DI13" s="990"/>
      <c r="DJ13" s="990"/>
      <c r="DK13" s="991"/>
      <c r="DL13" s="989" t="s">
        <v>574</v>
      </c>
      <c r="DM13" s="990"/>
      <c r="DN13" s="990"/>
      <c r="DO13" s="990"/>
      <c r="DP13" s="991"/>
      <c r="DQ13" s="989" t="s">
        <v>574</v>
      </c>
      <c r="DR13" s="990"/>
      <c r="DS13" s="990"/>
      <c r="DT13" s="990"/>
      <c r="DU13" s="991"/>
      <c r="DV13" s="992"/>
      <c r="DW13" s="993"/>
      <c r="DX13" s="993"/>
      <c r="DY13" s="993"/>
      <c r="DZ13" s="994"/>
      <c r="EA13" s="222"/>
    </row>
    <row r="14" spans="1:131" s="223" customFormat="1" ht="26.4"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561</v>
      </c>
      <c r="BT14" s="993"/>
      <c r="BU14" s="993"/>
      <c r="BV14" s="993"/>
      <c r="BW14" s="993"/>
      <c r="BX14" s="993"/>
      <c r="BY14" s="993"/>
      <c r="BZ14" s="993"/>
      <c r="CA14" s="993"/>
      <c r="CB14" s="993"/>
      <c r="CC14" s="993"/>
      <c r="CD14" s="993"/>
      <c r="CE14" s="993"/>
      <c r="CF14" s="993"/>
      <c r="CG14" s="1014"/>
      <c r="CH14" s="989">
        <v>51</v>
      </c>
      <c r="CI14" s="990"/>
      <c r="CJ14" s="990"/>
      <c r="CK14" s="990"/>
      <c r="CL14" s="991"/>
      <c r="CM14" s="989">
        <v>1157</v>
      </c>
      <c r="CN14" s="990"/>
      <c r="CO14" s="990"/>
      <c r="CP14" s="990"/>
      <c r="CQ14" s="991"/>
      <c r="CR14" s="989">
        <v>470</v>
      </c>
      <c r="CS14" s="990"/>
      <c r="CT14" s="990"/>
      <c r="CU14" s="990"/>
      <c r="CV14" s="991"/>
      <c r="CW14" s="989">
        <v>2</v>
      </c>
      <c r="CX14" s="990"/>
      <c r="CY14" s="990"/>
      <c r="CZ14" s="990"/>
      <c r="DA14" s="991"/>
      <c r="DB14" s="989" t="s">
        <v>574</v>
      </c>
      <c r="DC14" s="990"/>
      <c r="DD14" s="990"/>
      <c r="DE14" s="990"/>
      <c r="DF14" s="991"/>
      <c r="DG14" s="989" t="s">
        <v>574</v>
      </c>
      <c r="DH14" s="990"/>
      <c r="DI14" s="990"/>
      <c r="DJ14" s="990"/>
      <c r="DK14" s="991"/>
      <c r="DL14" s="989" t="s">
        <v>574</v>
      </c>
      <c r="DM14" s="990"/>
      <c r="DN14" s="990"/>
      <c r="DO14" s="990"/>
      <c r="DP14" s="991"/>
      <c r="DQ14" s="989" t="s">
        <v>574</v>
      </c>
      <c r="DR14" s="990"/>
      <c r="DS14" s="990"/>
      <c r="DT14" s="990"/>
      <c r="DU14" s="991"/>
      <c r="DV14" s="992"/>
      <c r="DW14" s="993"/>
      <c r="DX14" s="993"/>
      <c r="DY14" s="993"/>
      <c r="DZ14" s="994"/>
      <c r="EA14" s="222"/>
    </row>
    <row r="15" spans="1:131" s="223" customFormat="1" ht="26.4"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t="s">
        <v>562</v>
      </c>
      <c r="BT15" s="993"/>
      <c r="BU15" s="993"/>
      <c r="BV15" s="993"/>
      <c r="BW15" s="993"/>
      <c r="BX15" s="993"/>
      <c r="BY15" s="993"/>
      <c r="BZ15" s="993"/>
      <c r="CA15" s="993"/>
      <c r="CB15" s="993"/>
      <c r="CC15" s="993"/>
      <c r="CD15" s="993"/>
      <c r="CE15" s="993"/>
      <c r="CF15" s="993"/>
      <c r="CG15" s="1014"/>
      <c r="CH15" s="989">
        <v>16</v>
      </c>
      <c r="CI15" s="990"/>
      <c r="CJ15" s="990"/>
      <c r="CK15" s="990"/>
      <c r="CL15" s="991"/>
      <c r="CM15" s="989">
        <v>74</v>
      </c>
      <c r="CN15" s="990"/>
      <c r="CO15" s="990"/>
      <c r="CP15" s="990"/>
      <c r="CQ15" s="991"/>
      <c r="CR15" s="989">
        <v>10</v>
      </c>
      <c r="CS15" s="990"/>
      <c r="CT15" s="990"/>
      <c r="CU15" s="990"/>
      <c r="CV15" s="991"/>
      <c r="CW15" s="989">
        <v>26</v>
      </c>
      <c r="CX15" s="990"/>
      <c r="CY15" s="990"/>
      <c r="CZ15" s="990"/>
      <c r="DA15" s="991"/>
      <c r="DB15" s="989" t="s">
        <v>574</v>
      </c>
      <c r="DC15" s="990"/>
      <c r="DD15" s="990"/>
      <c r="DE15" s="990"/>
      <c r="DF15" s="991"/>
      <c r="DG15" s="989" t="s">
        <v>574</v>
      </c>
      <c r="DH15" s="990"/>
      <c r="DI15" s="990"/>
      <c r="DJ15" s="990"/>
      <c r="DK15" s="991"/>
      <c r="DL15" s="989" t="s">
        <v>574</v>
      </c>
      <c r="DM15" s="990"/>
      <c r="DN15" s="990"/>
      <c r="DO15" s="990"/>
      <c r="DP15" s="991"/>
      <c r="DQ15" s="989" t="s">
        <v>574</v>
      </c>
      <c r="DR15" s="990"/>
      <c r="DS15" s="990"/>
      <c r="DT15" s="990"/>
      <c r="DU15" s="991"/>
      <c r="DV15" s="992"/>
      <c r="DW15" s="993"/>
      <c r="DX15" s="993"/>
      <c r="DY15" s="993"/>
      <c r="DZ15" s="994"/>
      <c r="EA15" s="222"/>
    </row>
    <row r="16" spans="1:131" s="223" customFormat="1" ht="26.4"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t="s">
        <v>563</v>
      </c>
      <c r="BT16" s="993"/>
      <c r="BU16" s="993"/>
      <c r="BV16" s="993"/>
      <c r="BW16" s="993"/>
      <c r="BX16" s="993"/>
      <c r="BY16" s="993"/>
      <c r="BZ16" s="993"/>
      <c r="CA16" s="993"/>
      <c r="CB16" s="993"/>
      <c r="CC16" s="993"/>
      <c r="CD16" s="993"/>
      <c r="CE16" s="993"/>
      <c r="CF16" s="993"/>
      <c r="CG16" s="1014"/>
      <c r="CH16" s="989">
        <v>50</v>
      </c>
      <c r="CI16" s="990"/>
      <c r="CJ16" s="990"/>
      <c r="CK16" s="990"/>
      <c r="CL16" s="991"/>
      <c r="CM16" s="989">
        <v>2908</v>
      </c>
      <c r="CN16" s="990"/>
      <c r="CO16" s="990"/>
      <c r="CP16" s="990"/>
      <c r="CQ16" s="991"/>
      <c r="CR16" s="989">
        <v>1814</v>
      </c>
      <c r="CS16" s="990"/>
      <c r="CT16" s="990"/>
      <c r="CU16" s="990"/>
      <c r="CV16" s="991"/>
      <c r="CW16" s="989">
        <v>2</v>
      </c>
      <c r="CX16" s="990"/>
      <c r="CY16" s="990"/>
      <c r="CZ16" s="990"/>
      <c r="DA16" s="991"/>
      <c r="DB16" s="989" t="s">
        <v>574</v>
      </c>
      <c r="DC16" s="990"/>
      <c r="DD16" s="990"/>
      <c r="DE16" s="990"/>
      <c r="DF16" s="991"/>
      <c r="DG16" s="989" t="s">
        <v>574</v>
      </c>
      <c r="DH16" s="990"/>
      <c r="DI16" s="990"/>
      <c r="DJ16" s="990"/>
      <c r="DK16" s="991"/>
      <c r="DL16" s="989" t="s">
        <v>574</v>
      </c>
      <c r="DM16" s="990"/>
      <c r="DN16" s="990"/>
      <c r="DO16" s="990"/>
      <c r="DP16" s="991"/>
      <c r="DQ16" s="989" t="s">
        <v>574</v>
      </c>
      <c r="DR16" s="990"/>
      <c r="DS16" s="990"/>
      <c r="DT16" s="990"/>
      <c r="DU16" s="991"/>
      <c r="DV16" s="992"/>
      <c r="DW16" s="993"/>
      <c r="DX16" s="993"/>
      <c r="DY16" s="993"/>
      <c r="DZ16" s="994"/>
      <c r="EA16" s="222"/>
    </row>
    <row r="17" spans="1:131" s="223" customFormat="1" ht="26.4"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t="s">
        <v>564</v>
      </c>
      <c r="BT17" s="993"/>
      <c r="BU17" s="993"/>
      <c r="BV17" s="993"/>
      <c r="BW17" s="993"/>
      <c r="BX17" s="993"/>
      <c r="BY17" s="993"/>
      <c r="BZ17" s="993"/>
      <c r="CA17" s="993"/>
      <c r="CB17" s="993"/>
      <c r="CC17" s="993"/>
      <c r="CD17" s="993"/>
      <c r="CE17" s="993"/>
      <c r="CF17" s="993"/>
      <c r="CG17" s="1014"/>
      <c r="CH17" s="989">
        <v>-441</v>
      </c>
      <c r="CI17" s="990"/>
      <c r="CJ17" s="990"/>
      <c r="CK17" s="990"/>
      <c r="CL17" s="991"/>
      <c r="CM17" s="989">
        <v>6284</v>
      </c>
      <c r="CN17" s="990"/>
      <c r="CO17" s="990"/>
      <c r="CP17" s="990"/>
      <c r="CQ17" s="991"/>
      <c r="CR17" s="989">
        <v>247</v>
      </c>
      <c r="CS17" s="990"/>
      <c r="CT17" s="990"/>
      <c r="CU17" s="990"/>
      <c r="CV17" s="991"/>
      <c r="CW17" s="989">
        <v>11</v>
      </c>
      <c r="CX17" s="990"/>
      <c r="CY17" s="990"/>
      <c r="CZ17" s="990"/>
      <c r="DA17" s="991"/>
      <c r="DB17" s="989" t="s">
        <v>574</v>
      </c>
      <c r="DC17" s="990"/>
      <c r="DD17" s="990"/>
      <c r="DE17" s="990"/>
      <c r="DF17" s="991"/>
      <c r="DG17" s="989" t="s">
        <v>574</v>
      </c>
      <c r="DH17" s="990"/>
      <c r="DI17" s="990"/>
      <c r="DJ17" s="990"/>
      <c r="DK17" s="991"/>
      <c r="DL17" s="989" t="s">
        <v>574</v>
      </c>
      <c r="DM17" s="990"/>
      <c r="DN17" s="990"/>
      <c r="DO17" s="990"/>
      <c r="DP17" s="991"/>
      <c r="DQ17" s="989" t="s">
        <v>574</v>
      </c>
      <c r="DR17" s="990"/>
      <c r="DS17" s="990"/>
      <c r="DT17" s="990"/>
      <c r="DU17" s="991"/>
      <c r="DV17" s="992"/>
      <c r="DW17" s="993"/>
      <c r="DX17" s="993"/>
      <c r="DY17" s="993"/>
      <c r="DZ17" s="994"/>
      <c r="EA17" s="222"/>
    </row>
    <row r="18" spans="1:131" s="223" customFormat="1" ht="26.4"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t="s">
        <v>565</v>
      </c>
      <c r="BT18" s="993"/>
      <c r="BU18" s="993"/>
      <c r="BV18" s="993"/>
      <c r="BW18" s="993"/>
      <c r="BX18" s="993"/>
      <c r="BY18" s="993"/>
      <c r="BZ18" s="993"/>
      <c r="CA18" s="993"/>
      <c r="CB18" s="993"/>
      <c r="CC18" s="993"/>
      <c r="CD18" s="993"/>
      <c r="CE18" s="993"/>
      <c r="CF18" s="993"/>
      <c r="CG18" s="1014"/>
      <c r="CH18" s="989">
        <v>7</v>
      </c>
      <c r="CI18" s="990"/>
      <c r="CJ18" s="990"/>
      <c r="CK18" s="990"/>
      <c r="CL18" s="991"/>
      <c r="CM18" s="989">
        <v>823</v>
      </c>
      <c r="CN18" s="990"/>
      <c r="CO18" s="990"/>
      <c r="CP18" s="990"/>
      <c r="CQ18" s="991"/>
      <c r="CR18" s="989">
        <v>13</v>
      </c>
      <c r="CS18" s="990"/>
      <c r="CT18" s="990"/>
      <c r="CU18" s="990"/>
      <c r="CV18" s="991"/>
      <c r="CW18" s="989">
        <v>94</v>
      </c>
      <c r="CX18" s="990"/>
      <c r="CY18" s="990"/>
      <c r="CZ18" s="990"/>
      <c r="DA18" s="991"/>
      <c r="DB18" s="989" t="s">
        <v>574</v>
      </c>
      <c r="DC18" s="990"/>
      <c r="DD18" s="990"/>
      <c r="DE18" s="990"/>
      <c r="DF18" s="991"/>
      <c r="DG18" s="989" t="s">
        <v>574</v>
      </c>
      <c r="DH18" s="990"/>
      <c r="DI18" s="990"/>
      <c r="DJ18" s="990"/>
      <c r="DK18" s="991"/>
      <c r="DL18" s="989" t="s">
        <v>574</v>
      </c>
      <c r="DM18" s="990"/>
      <c r="DN18" s="990"/>
      <c r="DO18" s="990"/>
      <c r="DP18" s="991"/>
      <c r="DQ18" s="989" t="s">
        <v>574</v>
      </c>
      <c r="DR18" s="990"/>
      <c r="DS18" s="990"/>
      <c r="DT18" s="990"/>
      <c r="DU18" s="991"/>
      <c r="DV18" s="992"/>
      <c r="DW18" s="993"/>
      <c r="DX18" s="993"/>
      <c r="DY18" s="993"/>
      <c r="DZ18" s="994"/>
      <c r="EA18" s="222"/>
    </row>
    <row r="19" spans="1:131" s="223" customFormat="1" ht="26.4"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t="s">
        <v>566</v>
      </c>
      <c r="BT19" s="993"/>
      <c r="BU19" s="993"/>
      <c r="BV19" s="993"/>
      <c r="BW19" s="993"/>
      <c r="BX19" s="993"/>
      <c r="BY19" s="993"/>
      <c r="BZ19" s="993"/>
      <c r="CA19" s="993"/>
      <c r="CB19" s="993"/>
      <c r="CC19" s="993"/>
      <c r="CD19" s="993"/>
      <c r="CE19" s="993"/>
      <c r="CF19" s="993"/>
      <c r="CG19" s="1014"/>
      <c r="CH19" s="989">
        <v>6</v>
      </c>
      <c r="CI19" s="990"/>
      <c r="CJ19" s="990"/>
      <c r="CK19" s="990"/>
      <c r="CL19" s="991"/>
      <c r="CM19" s="989">
        <v>121</v>
      </c>
      <c r="CN19" s="990"/>
      <c r="CO19" s="990"/>
      <c r="CP19" s="990"/>
      <c r="CQ19" s="991"/>
      <c r="CR19" s="989">
        <v>50</v>
      </c>
      <c r="CS19" s="990"/>
      <c r="CT19" s="990"/>
      <c r="CU19" s="990"/>
      <c r="CV19" s="991"/>
      <c r="CW19" s="989" t="s">
        <v>574</v>
      </c>
      <c r="CX19" s="990"/>
      <c r="CY19" s="990"/>
      <c r="CZ19" s="990"/>
      <c r="DA19" s="991"/>
      <c r="DB19" s="989" t="s">
        <v>574</v>
      </c>
      <c r="DC19" s="990"/>
      <c r="DD19" s="990"/>
      <c r="DE19" s="990"/>
      <c r="DF19" s="991"/>
      <c r="DG19" s="989" t="s">
        <v>574</v>
      </c>
      <c r="DH19" s="990"/>
      <c r="DI19" s="990"/>
      <c r="DJ19" s="990"/>
      <c r="DK19" s="991"/>
      <c r="DL19" s="989" t="s">
        <v>574</v>
      </c>
      <c r="DM19" s="990"/>
      <c r="DN19" s="990"/>
      <c r="DO19" s="990"/>
      <c r="DP19" s="991"/>
      <c r="DQ19" s="989" t="s">
        <v>574</v>
      </c>
      <c r="DR19" s="990"/>
      <c r="DS19" s="990"/>
      <c r="DT19" s="990"/>
      <c r="DU19" s="991"/>
      <c r="DV19" s="992"/>
      <c r="DW19" s="993"/>
      <c r="DX19" s="993"/>
      <c r="DY19" s="993"/>
      <c r="DZ19" s="994"/>
      <c r="EA19" s="222"/>
    </row>
    <row r="20" spans="1:131" s="223" customFormat="1" ht="26.4"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t="s">
        <v>567</v>
      </c>
      <c r="BT20" s="993"/>
      <c r="BU20" s="993"/>
      <c r="BV20" s="993"/>
      <c r="BW20" s="993"/>
      <c r="BX20" s="993"/>
      <c r="BY20" s="993"/>
      <c r="BZ20" s="993"/>
      <c r="CA20" s="993"/>
      <c r="CB20" s="993"/>
      <c r="CC20" s="993"/>
      <c r="CD20" s="993"/>
      <c r="CE20" s="993"/>
      <c r="CF20" s="993"/>
      <c r="CG20" s="1014"/>
      <c r="CH20" s="989">
        <v>10</v>
      </c>
      <c r="CI20" s="990"/>
      <c r="CJ20" s="990"/>
      <c r="CK20" s="990"/>
      <c r="CL20" s="991"/>
      <c r="CM20" s="989">
        <v>79</v>
      </c>
      <c r="CN20" s="990"/>
      <c r="CO20" s="990"/>
      <c r="CP20" s="990"/>
      <c r="CQ20" s="991"/>
      <c r="CR20" s="989">
        <v>20</v>
      </c>
      <c r="CS20" s="990"/>
      <c r="CT20" s="990"/>
      <c r="CU20" s="990"/>
      <c r="CV20" s="991"/>
      <c r="CW20" s="989" t="s">
        <v>574</v>
      </c>
      <c r="CX20" s="990"/>
      <c r="CY20" s="990"/>
      <c r="CZ20" s="990"/>
      <c r="DA20" s="991"/>
      <c r="DB20" s="989" t="s">
        <v>574</v>
      </c>
      <c r="DC20" s="990"/>
      <c r="DD20" s="990"/>
      <c r="DE20" s="990"/>
      <c r="DF20" s="991"/>
      <c r="DG20" s="989" t="s">
        <v>574</v>
      </c>
      <c r="DH20" s="990"/>
      <c r="DI20" s="990"/>
      <c r="DJ20" s="990"/>
      <c r="DK20" s="991"/>
      <c r="DL20" s="989" t="s">
        <v>574</v>
      </c>
      <c r="DM20" s="990"/>
      <c r="DN20" s="990"/>
      <c r="DO20" s="990"/>
      <c r="DP20" s="991"/>
      <c r="DQ20" s="989" t="s">
        <v>574</v>
      </c>
      <c r="DR20" s="990"/>
      <c r="DS20" s="990"/>
      <c r="DT20" s="990"/>
      <c r="DU20" s="991"/>
      <c r="DV20" s="992"/>
      <c r="DW20" s="993"/>
      <c r="DX20" s="993"/>
      <c r="DY20" s="993"/>
      <c r="DZ20" s="994"/>
      <c r="EA20" s="222"/>
    </row>
    <row r="21" spans="1:131" s="223" customFormat="1" ht="26.4"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t="s">
        <v>568</v>
      </c>
      <c r="BT21" s="993"/>
      <c r="BU21" s="993"/>
      <c r="BV21" s="993"/>
      <c r="BW21" s="993"/>
      <c r="BX21" s="993"/>
      <c r="BY21" s="993"/>
      <c r="BZ21" s="993"/>
      <c r="CA21" s="993"/>
      <c r="CB21" s="993"/>
      <c r="CC21" s="993"/>
      <c r="CD21" s="993"/>
      <c r="CE21" s="993"/>
      <c r="CF21" s="993"/>
      <c r="CG21" s="1014"/>
      <c r="CH21" s="989">
        <v>35</v>
      </c>
      <c r="CI21" s="990"/>
      <c r="CJ21" s="990"/>
      <c r="CK21" s="990"/>
      <c r="CL21" s="991"/>
      <c r="CM21" s="989">
        <v>110</v>
      </c>
      <c r="CN21" s="990"/>
      <c r="CO21" s="990"/>
      <c r="CP21" s="990"/>
      <c r="CQ21" s="991"/>
      <c r="CR21" s="989">
        <v>17</v>
      </c>
      <c r="CS21" s="990"/>
      <c r="CT21" s="990"/>
      <c r="CU21" s="990"/>
      <c r="CV21" s="991"/>
      <c r="CW21" s="989" t="s">
        <v>574</v>
      </c>
      <c r="CX21" s="990"/>
      <c r="CY21" s="990"/>
      <c r="CZ21" s="990"/>
      <c r="DA21" s="991"/>
      <c r="DB21" s="989" t="s">
        <v>574</v>
      </c>
      <c r="DC21" s="990"/>
      <c r="DD21" s="990"/>
      <c r="DE21" s="990"/>
      <c r="DF21" s="991"/>
      <c r="DG21" s="989" t="s">
        <v>574</v>
      </c>
      <c r="DH21" s="990"/>
      <c r="DI21" s="990"/>
      <c r="DJ21" s="990"/>
      <c r="DK21" s="991"/>
      <c r="DL21" s="989" t="s">
        <v>574</v>
      </c>
      <c r="DM21" s="990"/>
      <c r="DN21" s="990"/>
      <c r="DO21" s="990"/>
      <c r="DP21" s="991"/>
      <c r="DQ21" s="989" t="s">
        <v>574</v>
      </c>
      <c r="DR21" s="990"/>
      <c r="DS21" s="990"/>
      <c r="DT21" s="990"/>
      <c r="DU21" s="991"/>
      <c r="DV21" s="992"/>
      <c r="DW21" s="993"/>
      <c r="DX21" s="993"/>
      <c r="DY21" s="993"/>
      <c r="DZ21" s="994"/>
      <c r="EA21" s="222"/>
    </row>
    <row r="22" spans="1:131" s="223" customFormat="1" ht="26.4"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4" customHeight="1" thickBot="1" x14ac:dyDescent="0.25">
      <c r="A23" s="228" t="s">
        <v>377</v>
      </c>
      <c r="B23" s="937" t="s">
        <v>378</v>
      </c>
      <c r="C23" s="938"/>
      <c r="D23" s="938"/>
      <c r="E23" s="938"/>
      <c r="F23" s="938"/>
      <c r="G23" s="938"/>
      <c r="H23" s="938"/>
      <c r="I23" s="938"/>
      <c r="J23" s="938"/>
      <c r="K23" s="938"/>
      <c r="L23" s="938"/>
      <c r="M23" s="938"/>
      <c r="N23" s="938"/>
      <c r="O23" s="938"/>
      <c r="P23" s="948"/>
      <c r="Q23" s="1067">
        <v>153295</v>
      </c>
      <c r="R23" s="1061"/>
      <c r="S23" s="1061"/>
      <c r="T23" s="1061"/>
      <c r="U23" s="1061"/>
      <c r="V23" s="1061">
        <v>151172</v>
      </c>
      <c r="W23" s="1061"/>
      <c r="X23" s="1061"/>
      <c r="Y23" s="1061"/>
      <c r="Z23" s="1061"/>
      <c r="AA23" s="1061">
        <v>2123</v>
      </c>
      <c r="AB23" s="1061"/>
      <c r="AC23" s="1061"/>
      <c r="AD23" s="1061"/>
      <c r="AE23" s="1068"/>
      <c r="AF23" s="1069">
        <v>1556</v>
      </c>
      <c r="AG23" s="1061"/>
      <c r="AH23" s="1061"/>
      <c r="AI23" s="1061"/>
      <c r="AJ23" s="1070"/>
      <c r="AK23" s="1071"/>
      <c r="AL23" s="1072"/>
      <c r="AM23" s="1072"/>
      <c r="AN23" s="1072"/>
      <c r="AO23" s="1072"/>
      <c r="AP23" s="1061">
        <v>99030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4"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4"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4"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4"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4"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33734</v>
      </c>
      <c r="R28" s="1051"/>
      <c r="S28" s="1051"/>
      <c r="T28" s="1051"/>
      <c r="U28" s="1051"/>
      <c r="V28" s="1051">
        <v>32566</v>
      </c>
      <c r="W28" s="1051"/>
      <c r="X28" s="1051"/>
      <c r="Y28" s="1051"/>
      <c r="Z28" s="1051"/>
      <c r="AA28" s="1051">
        <v>1168</v>
      </c>
      <c r="AB28" s="1051"/>
      <c r="AC28" s="1051"/>
      <c r="AD28" s="1051"/>
      <c r="AE28" s="1052"/>
      <c r="AF28" s="1053">
        <v>1168</v>
      </c>
      <c r="AG28" s="1051"/>
      <c r="AH28" s="1051"/>
      <c r="AI28" s="1051"/>
      <c r="AJ28" s="1054"/>
      <c r="AK28" s="1042">
        <v>2784</v>
      </c>
      <c r="AL28" s="1043"/>
      <c r="AM28" s="1043"/>
      <c r="AN28" s="1043"/>
      <c r="AO28" s="1043"/>
      <c r="AP28" s="1043" t="s">
        <v>573</v>
      </c>
      <c r="AQ28" s="1043"/>
      <c r="AR28" s="1043"/>
      <c r="AS28" s="1043"/>
      <c r="AT28" s="1043"/>
      <c r="AU28" s="1043" t="s">
        <v>573</v>
      </c>
      <c r="AV28" s="1043"/>
      <c r="AW28" s="1043"/>
      <c r="AX28" s="1043"/>
      <c r="AY28" s="1043"/>
      <c r="AZ28" s="1044" t="s">
        <v>574</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4" customHeight="1" x14ac:dyDescent="0.2">
      <c r="A29" s="230">
        <v>2</v>
      </c>
      <c r="B29" s="1030" t="s">
        <v>390</v>
      </c>
      <c r="C29" s="1031"/>
      <c r="D29" s="1031"/>
      <c r="E29" s="1031"/>
      <c r="F29" s="1031"/>
      <c r="G29" s="1031"/>
      <c r="H29" s="1031"/>
      <c r="I29" s="1031"/>
      <c r="J29" s="1031"/>
      <c r="K29" s="1031"/>
      <c r="L29" s="1031"/>
      <c r="M29" s="1031"/>
      <c r="N29" s="1031"/>
      <c r="O29" s="1031"/>
      <c r="P29" s="1032"/>
      <c r="Q29" s="1038">
        <v>10845</v>
      </c>
      <c r="R29" s="1039"/>
      <c r="S29" s="1039"/>
      <c r="T29" s="1039"/>
      <c r="U29" s="1039"/>
      <c r="V29" s="1039">
        <v>10834</v>
      </c>
      <c r="W29" s="1039"/>
      <c r="X29" s="1039"/>
      <c r="Y29" s="1039"/>
      <c r="Z29" s="1039"/>
      <c r="AA29" s="1039">
        <v>11</v>
      </c>
      <c r="AB29" s="1039"/>
      <c r="AC29" s="1039"/>
      <c r="AD29" s="1039"/>
      <c r="AE29" s="1040"/>
      <c r="AF29" s="1035">
        <v>11</v>
      </c>
      <c r="AG29" s="1036"/>
      <c r="AH29" s="1036"/>
      <c r="AI29" s="1036"/>
      <c r="AJ29" s="1037"/>
      <c r="AK29" s="980">
        <v>5139</v>
      </c>
      <c r="AL29" s="971"/>
      <c r="AM29" s="971"/>
      <c r="AN29" s="971"/>
      <c r="AO29" s="971"/>
      <c r="AP29" s="971" t="s">
        <v>573</v>
      </c>
      <c r="AQ29" s="971"/>
      <c r="AR29" s="971"/>
      <c r="AS29" s="971"/>
      <c r="AT29" s="971"/>
      <c r="AU29" s="971" t="s">
        <v>573</v>
      </c>
      <c r="AV29" s="971"/>
      <c r="AW29" s="971"/>
      <c r="AX29" s="971"/>
      <c r="AY29" s="971"/>
      <c r="AZ29" s="1041" t="s">
        <v>574</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4" customHeight="1" x14ac:dyDescent="0.2">
      <c r="A30" s="230">
        <v>3</v>
      </c>
      <c r="B30" s="1030" t="s">
        <v>391</v>
      </c>
      <c r="C30" s="1031"/>
      <c r="D30" s="1031"/>
      <c r="E30" s="1031"/>
      <c r="F30" s="1031"/>
      <c r="G30" s="1031"/>
      <c r="H30" s="1031"/>
      <c r="I30" s="1031"/>
      <c r="J30" s="1031"/>
      <c r="K30" s="1031"/>
      <c r="L30" s="1031"/>
      <c r="M30" s="1031"/>
      <c r="N30" s="1031"/>
      <c r="O30" s="1031"/>
      <c r="P30" s="1032"/>
      <c r="Q30" s="1038">
        <v>232</v>
      </c>
      <c r="R30" s="1039"/>
      <c r="S30" s="1039"/>
      <c r="T30" s="1039"/>
      <c r="U30" s="1039"/>
      <c r="V30" s="1039">
        <v>211</v>
      </c>
      <c r="W30" s="1039"/>
      <c r="X30" s="1039"/>
      <c r="Y30" s="1039"/>
      <c r="Z30" s="1039"/>
      <c r="AA30" s="1039">
        <v>21</v>
      </c>
      <c r="AB30" s="1039"/>
      <c r="AC30" s="1039"/>
      <c r="AD30" s="1039"/>
      <c r="AE30" s="1040"/>
      <c r="AF30" s="1035">
        <v>21</v>
      </c>
      <c r="AG30" s="1036"/>
      <c r="AH30" s="1036"/>
      <c r="AI30" s="1036"/>
      <c r="AJ30" s="1037"/>
      <c r="AK30" s="980" t="s">
        <v>573</v>
      </c>
      <c r="AL30" s="971"/>
      <c r="AM30" s="971"/>
      <c r="AN30" s="971"/>
      <c r="AO30" s="971"/>
      <c r="AP30" s="971" t="s">
        <v>573</v>
      </c>
      <c r="AQ30" s="971"/>
      <c r="AR30" s="971"/>
      <c r="AS30" s="971"/>
      <c r="AT30" s="971"/>
      <c r="AU30" s="971" t="s">
        <v>573</v>
      </c>
      <c r="AV30" s="971"/>
      <c r="AW30" s="971"/>
      <c r="AX30" s="971"/>
      <c r="AY30" s="971"/>
      <c r="AZ30" s="1041" t="s">
        <v>574</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4" customHeight="1" x14ac:dyDescent="0.2">
      <c r="A31" s="230">
        <v>4</v>
      </c>
      <c r="B31" s="1030" t="s">
        <v>392</v>
      </c>
      <c r="C31" s="1031"/>
      <c r="D31" s="1031"/>
      <c r="E31" s="1031"/>
      <c r="F31" s="1031"/>
      <c r="G31" s="1031"/>
      <c r="H31" s="1031"/>
      <c r="I31" s="1031"/>
      <c r="J31" s="1031"/>
      <c r="K31" s="1031"/>
      <c r="L31" s="1031"/>
      <c r="M31" s="1031"/>
      <c r="N31" s="1031"/>
      <c r="O31" s="1031"/>
      <c r="P31" s="1032"/>
      <c r="Q31" s="1038">
        <v>36626</v>
      </c>
      <c r="R31" s="1039"/>
      <c r="S31" s="1039"/>
      <c r="T31" s="1039"/>
      <c r="U31" s="1039"/>
      <c r="V31" s="1039">
        <v>36443</v>
      </c>
      <c r="W31" s="1039"/>
      <c r="X31" s="1039"/>
      <c r="Y31" s="1039"/>
      <c r="Z31" s="1039"/>
      <c r="AA31" s="1039">
        <v>183</v>
      </c>
      <c r="AB31" s="1039"/>
      <c r="AC31" s="1039"/>
      <c r="AD31" s="1039"/>
      <c r="AE31" s="1040"/>
      <c r="AF31" s="1035">
        <v>183</v>
      </c>
      <c r="AG31" s="1036"/>
      <c r="AH31" s="1036"/>
      <c r="AI31" s="1036"/>
      <c r="AJ31" s="1037"/>
      <c r="AK31" s="980">
        <v>284</v>
      </c>
      <c r="AL31" s="971"/>
      <c r="AM31" s="971"/>
      <c r="AN31" s="971"/>
      <c r="AO31" s="971"/>
      <c r="AP31" s="971" t="s">
        <v>573</v>
      </c>
      <c r="AQ31" s="971"/>
      <c r="AR31" s="971"/>
      <c r="AS31" s="971"/>
      <c r="AT31" s="971"/>
      <c r="AU31" s="971" t="s">
        <v>573</v>
      </c>
      <c r="AV31" s="971"/>
      <c r="AW31" s="971"/>
      <c r="AX31" s="971"/>
      <c r="AY31" s="971"/>
      <c r="AZ31" s="1041" t="s">
        <v>574</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4" customHeight="1" x14ac:dyDescent="0.2">
      <c r="A32" s="230">
        <v>5</v>
      </c>
      <c r="B32" s="1030" t="s">
        <v>393</v>
      </c>
      <c r="C32" s="1031"/>
      <c r="D32" s="1031"/>
      <c r="E32" s="1031"/>
      <c r="F32" s="1031"/>
      <c r="G32" s="1031"/>
      <c r="H32" s="1031"/>
      <c r="I32" s="1031"/>
      <c r="J32" s="1031"/>
      <c r="K32" s="1031"/>
      <c r="L32" s="1031"/>
      <c r="M32" s="1031"/>
      <c r="N32" s="1031"/>
      <c r="O32" s="1031"/>
      <c r="P32" s="1032"/>
      <c r="Q32" s="1038">
        <v>6225</v>
      </c>
      <c r="R32" s="1039"/>
      <c r="S32" s="1039"/>
      <c r="T32" s="1039"/>
      <c r="U32" s="1039"/>
      <c r="V32" s="1039">
        <v>5928</v>
      </c>
      <c r="W32" s="1039"/>
      <c r="X32" s="1039"/>
      <c r="Y32" s="1039"/>
      <c r="Z32" s="1039"/>
      <c r="AA32" s="1039">
        <v>296</v>
      </c>
      <c r="AB32" s="1039"/>
      <c r="AC32" s="1039"/>
      <c r="AD32" s="1039"/>
      <c r="AE32" s="1040"/>
      <c r="AF32" s="1035">
        <v>1938</v>
      </c>
      <c r="AG32" s="1036"/>
      <c r="AH32" s="1036"/>
      <c r="AI32" s="1036"/>
      <c r="AJ32" s="1037"/>
      <c r="AK32" s="980">
        <v>27</v>
      </c>
      <c r="AL32" s="971"/>
      <c r="AM32" s="971"/>
      <c r="AN32" s="971"/>
      <c r="AO32" s="971"/>
      <c r="AP32" s="971">
        <v>4968</v>
      </c>
      <c r="AQ32" s="971"/>
      <c r="AR32" s="971"/>
      <c r="AS32" s="971"/>
      <c r="AT32" s="971"/>
      <c r="AU32" s="971">
        <v>5</v>
      </c>
      <c r="AV32" s="971"/>
      <c r="AW32" s="971"/>
      <c r="AX32" s="971"/>
      <c r="AY32" s="971"/>
      <c r="AZ32" s="1041" t="s">
        <v>574</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4" customHeight="1" x14ac:dyDescent="0.2">
      <c r="A33" s="230">
        <v>6</v>
      </c>
      <c r="B33" s="1030" t="s">
        <v>395</v>
      </c>
      <c r="C33" s="1031"/>
      <c r="D33" s="1031"/>
      <c r="E33" s="1031"/>
      <c r="F33" s="1031"/>
      <c r="G33" s="1031"/>
      <c r="H33" s="1031"/>
      <c r="I33" s="1031"/>
      <c r="J33" s="1031"/>
      <c r="K33" s="1031"/>
      <c r="L33" s="1031"/>
      <c r="M33" s="1031"/>
      <c r="N33" s="1031"/>
      <c r="O33" s="1031"/>
      <c r="P33" s="1032"/>
      <c r="Q33" s="1038">
        <v>8860</v>
      </c>
      <c r="R33" s="1039"/>
      <c r="S33" s="1039"/>
      <c r="T33" s="1039"/>
      <c r="U33" s="1039"/>
      <c r="V33" s="1039">
        <v>8564</v>
      </c>
      <c r="W33" s="1039"/>
      <c r="X33" s="1039"/>
      <c r="Y33" s="1039"/>
      <c r="Z33" s="1039"/>
      <c r="AA33" s="1039">
        <v>296</v>
      </c>
      <c r="AB33" s="1039"/>
      <c r="AC33" s="1039"/>
      <c r="AD33" s="1039"/>
      <c r="AE33" s="1040"/>
      <c r="AF33" s="1035">
        <v>2956</v>
      </c>
      <c r="AG33" s="1036"/>
      <c r="AH33" s="1036"/>
      <c r="AI33" s="1036"/>
      <c r="AJ33" s="1037"/>
      <c r="AK33" s="980">
        <v>2505</v>
      </c>
      <c r="AL33" s="971"/>
      <c r="AM33" s="971"/>
      <c r="AN33" s="971"/>
      <c r="AO33" s="971"/>
      <c r="AP33" s="971">
        <v>36835</v>
      </c>
      <c r="AQ33" s="971"/>
      <c r="AR33" s="971"/>
      <c r="AS33" s="971"/>
      <c r="AT33" s="971"/>
      <c r="AU33" s="971">
        <v>18270</v>
      </c>
      <c r="AV33" s="971"/>
      <c r="AW33" s="971"/>
      <c r="AX33" s="971"/>
      <c r="AY33" s="971"/>
      <c r="AZ33" s="1041" t="s">
        <v>574</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4" customHeight="1" x14ac:dyDescent="0.2">
      <c r="A34" s="230">
        <v>7</v>
      </c>
      <c r="B34" s="1030" t="s">
        <v>396</v>
      </c>
      <c r="C34" s="1031"/>
      <c r="D34" s="1031"/>
      <c r="E34" s="1031"/>
      <c r="F34" s="1031"/>
      <c r="G34" s="1031"/>
      <c r="H34" s="1031"/>
      <c r="I34" s="1031"/>
      <c r="J34" s="1031"/>
      <c r="K34" s="1031"/>
      <c r="L34" s="1031"/>
      <c r="M34" s="1031"/>
      <c r="N34" s="1031"/>
      <c r="O34" s="1031"/>
      <c r="P34" s="1032"/>
      <c r="Q34" s="1038">
        <v>36258</v>
      </c>
      <c r="R34" s="1039"/>
      <c r="S34" s="1039"/>
      <c r="T34" s="1039"/>
      <c r="U34" s="1039"/>
      <c r="V34" s="1039">
        <v>36860</v>
      </c>
      <c r="W34" s="1039"/>
      <c r="X34" s="1039"/>
      <c r="Y34" s="1039"/>
      <c r="Z34" s="1039"/>
      <c r="AA34" s="1039">
        <v>-603</v>
      </c>
      <c r="AB34" s="1039"/>
      <c r="AC34" s="1039"/>
      <c r="AD34" s="1039"/>
      <c r="AE34" s="1040"/>
      <c r="AF34" s="1035">
        <v>11217</v>
      </c>
      <c r="AG34" s="1036"/>
      <c r="AH34" s="1036"/>
      <c r="AI34" s="1036"/>
      <c r="AJ34" s="1037"/>
      <c r="AK34" s="980">
        <v>2765</v>
      </c>
      <c r="AL34" s="971"/>
      <c r="AM34" s="971"/>
      <c r="AN34" s="971"/>
      <c r="AO34" s="971"/>
      <c r="AP34" s="971">
        <v>6691</v>
      </c>
      <c r="AQ34" s="971"/>
      <c r="AR34" s="971"/>
      <c r="AS34" s="971"/>
      <c r="AT34" s="971"/>
      <c r="AU34" s="971">
        <v>4209</v>
      </c>
      <c r="AV34" s="971"/>
      <c r="AW34" s="971"/>
      <c r="AX34" s="971"/>
      <c r="AY34" s="971"/>
      <c r="AZ34" s="1041" t="s">
        <v>574</v>
      </c>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4" customHeight="1" x14ac:dyDescent="0.2">
      <c r="A35" s="230">
        <v>8</v>
      </c>
      <c r="B35" s="1030" t="s">
        <v>397</v>
      </c>
      <c r="C35" s="1031"/>
      <c r="D35" s="1031"/>
      <c r="E35" s="1031"/>
      <c r="F35" s="1031"/>
      <c r="G35" s="1031"/>
      <c r="H35" s="1031"/>
      <c r="I35" s="1031"/>
      <c r="J35" s="1031"/>
      <c r="K35" s="1031"/>
      <c r="L35" s="1031"/>
      <c r="M35" s="1031"/>
      <c r="N35" s="1031"/>
      <c r="O35" s="1031"/>
      <c r="P35" s="1032"/>
      <c r="Q35" s="1038">
        <v>1930</v>
      </c>
      <c r="R35" s="1039"/>
      <c r="S35" s="1039"/>
      <c r="T35" s="1039"/>
      <c r="U35" s="1039"/>
      <c r="V35" s="1039">
        <v>1930</v>
      </c>
      <c r="W35" s="1039"/>
      <c r="X35" s="1039"/>
      <c r="Y35" s="1039"/>
      <c r="Z35" s="1039"/>
      <c r="AA35" s="1039" t="s">
        <v>573</v>
      </c>
      <c r="AB35" s="1039"/>
      <c r="AC35" s="1039"/>
      <c r="AD35" s="1039"/>
      <c r="AE35" s="1040"/>
      <c r="AF35" s="1035" t="s">
        <v>122</v>
      </c>
      <c r="AG35" s="1036"/>
      <c r="AH35" s="1036"/>
      <c r="AI35" s="1036"/>
      <c r="AJ35" s="1037"/>
      <c r="AK35" s="980">
        <v>1015</v>
      </c>
      <c r="AL35" s="971"/>
      <c r="AM35" s="971"/>
      <c r="AN35" s="971"/>
      <c r="AO35" s="971"/>
      <c r="AP35" s="971">
        <v>2062</v>
      </c>
      <c r="AQ35" s="971"/>
      <c r="AR35" s="971"/>
      <c r="AS35" s="971"/>
      <c r="AT35" s="971"/>
      <c r="AU35" s="971">
        <v>1237</v>
      </c>
      <c r="AV35" s="971"/>
      <c r="AW35" s="971"/>
      <c r="AX35" s="971"/>
      <c r="AY35" s="971"/>
      <c r="AZ35" s="1041" t="s">
        <v>574</v>
      </c>
      <c r="BA35" s="1041"/>
      <c r="BB35" s="1041"/>
      <c r="BC35" s="1041"/>
      <c r="BD35" s="1041"/>
      <c r="BE35" s="972" t="s">
        <v>398</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4"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4"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4"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4"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4"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4"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4"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4"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4"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4"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4"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4"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4"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4"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4"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4"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4"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4"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4"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4"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4"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4"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4"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4"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4"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4"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4"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4" customHeight="1" thickBot="1" x14ac:dyDescent="0.25">
      <c r="A63" s="228" t="s">
        <v>377</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17494</v>
      </c>
      <c r="AG63" s="959"/>
      <c r="AH63" s="959"/>
      <c r="AI63" s="959"/>
      <c r="AJ63" s="1022"/>
      <c r="AK63" s="1023"/>
      <c r="AL63" s="963"/>
      <c r="AM63" s="963"/>
      <c r="AN63" s="963"/>
      <c r="AO63" s="963"/>
      <c r="AP63" s="959">
        <v>50555</v>
      </c>
      <c r="AQ63" s="959"/>
      <c r="AR63" s="959"/>
      <c r="AS63" s="959"/>
      <c r="AT63" s="959"/>
      <c r="AU63" s="959">
        <v>23721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4"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4"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4" customHeight="1" x14ac:dyDescent="0.2">
      <c r="A66" s="995" t="s">
        <v>402</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4"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4" customHeight="1" thickTop="1" x14ac:dyDescent="0.2">
      <c r="A68" s="224">
        <v>1</v>
      </c>
      <c r="B68" s="985" t="s">
        <v>569</v>
      </c>
      <c r="C68" s="986"/>
      <c r="D68" s="986"/>
      <c r="E68" s="986"/>
      <c r="F68" s="986"/>
      <c r="G68" s="986"/>
      <c r="H68" s="986"/>
      <c r="I68" s="986"/>
      <c r="J68" s="986"/>
      <c r="K68" s="986"/>
      <c r="L68" s="986"/>
      <c r="M68" s="986"/>
      <c r="N68" s="986"/>
      <c r="O68" s="986"/>
      <c r="P68" s="987"/>
      <c r="Q68" s="988">
        <v>10312</v>
      </c>
      <c r="R68" s="982"/>
      <c r="S68" s="982"/>
      <c r="T68" s="982"/>
      <c r="U68" s="982"/>
      <c r="V68" s="982">
        <v>10083</v>
      </c>
      <c r="W68" s="982"/>
      <c r="X68" s="982"/>
      <c r="Y68" s="982"/>
      <c r="Z68" s="982"/>
      <c r="AA68" s="982">
        <v>229</v>
      </c>
      <c r="AB68" s="982"/>
      <c r="AC68" s="982"/>
      <c r="AD68" s="982"/>
      <c r="AE68" s="982"/>
      <c r="AF68" s="982">
        <v>229</v>
      </c>
      <c r="AG68" s="982"/>
      <c r="AH68" s="982"/>
      <c r="AI68" s="982"/>
      <c r="AJ68" s="982"/>
      <c r="AK68" s="982">
        <v>198</v>
      </c>
      <c r="AL68" s="982"/>
      <c r="AM68" s="982"/>
      <c r="AN68" s="982"/>
      <c r="AO68" s="982"/>
      <c r="AP68" s="982" t="s">
        <v>574</v>
      </c>
      <c r="AQ68" s="982"/>
      <c r="AR68" s="982"/>
      <c r="AS68" s="982"/>
      <c r="AT68" s="982"/>
      <c r="AU68" s="982" t="s">
        <v>574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4" customHeight="1" x14ac:dyDescent="0.2">
      <c r="A69" s="226">
        <v>2</v>
      </c>
      <c r="B69" s="974" t="s">
        <v>570</v>
      </c>
      <c r="C69" s="975"/>
      <c r="D69" s="975"/>
      <c r="E69" s="975"/>
      <c r="F69" s="975"/>
      <c r="G69" s="975"/>
      <c r="H69" s="975"/>
      <c r="I69" s="975"/>
      <c r="J69" s="975"/>
      <c r="K69" s="975"/>
      <c r="L69" s="975"/>
      <c r="M69" s="975"/>
      <c r="N69" s="975"/>
      <c r="O69" s="975"/>
      <c r="P69" s="976"/>
      <c r="Q69" s="977">
        <v>56622</v>
      </c>
      <c r="R69" s="971"/>
      <c r="S69" s="971"/>
      <c r="T69" s="971"/>
      <c r="U69" s="971"/>
      <c r="V69" s="971">
        <v>56259</v>
      </c>
      <c r="W69" s="971"/>
      <c r="X69" s="971"/>
      <c r="Y69" s="971"/>
      <c r="Z69" s="971"/>
      <c r="AA69" s="971">
        <v>363</v>
      </c>
      <c r="AB69" s="971"/>
      <c r="AC69" s="971"/>
      <c r="AD69" s="971"/>
      <c r="AE69" s="971"/>
      <c r="AF69" s="971">
        <v>363</v>
      </c>
      <c r="AG69" s="971"/>
      <c r="AH69" s="971"/>
      <c r="AI69" s="971"/>
      <c r="AJ69" s="971"/>
      <c r="AK69" s="971">
        <v>8856</v>
      </c>
      <c r="AL69" s="971"/>
      <c r="AM69" s="971"/>
      <c r="AN69" s="971"/>
      <c r="AO69" s="971"/>
      <c r="AP69" s="971" t="s">
        <v>574</v>
      </c>
      <c r="AQ69" s="971"/>
      <c r="AR69" s="971"/>
      <c r="AS69" s="971"/>
      <c r="AT69" s="971"/>
      <c r="AU69" s="971" t="s">
        <v>574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4" customHeight="1" x14ac:dyDescent="0.2">
      <c r="A70" s="226">
        <v>3</v>
      </c>
      <c r="B70" s="974" t="s">
        <v>571</v>
      </c>
      <c r="C70" s="975"/>
      <c r="D70" s="975"/>
      <c r="E70" s="975"/>
      <c r="F70" s="975"/>
      <c r="G70" s="975"/>
      <c r="H70" s="975"/>
      <c r="I70" s="975"/>
      <c r="J70" s="975"/>
      <c r="K70" s="975"/>
      <c r="L70" s="975"/>
      <c r="M70" s="975"/>
      <c r="N70" s="975"/>
      <c r="O70" s="975"/>
      <c r="P70" s="976"/>
      <c r="Q70" s="977">
        <v>2653</v>
      </c>
      <c r="R70" s="971"/>
      <c r="S70" s="971"/>
      <c r="T70" s="971"/>
      <c r="U70" s="971"/>
      <c r="V70" s="971">
        <v>2392</v>
      </c>
      <c r="W70" s="971"/>
      <c r="X70" s="971"/>
      <c r="Y70" s="971"/>
      <c r="Z70" s="971"/>
      <c r="AA70" s="971">
        <v>261</v>
      </c>
      <c r="AB70" s="971"/>
      <c r="AC70" s="971"/>
      <c r="AD70" s="971"/>
      <c r="AE70" s="971"/>
      <c r="AF70" s="971">
        <v>261</v>
      </c>
      <c r="AG70" s="971"/>
      <c r="AH70" s="971"/>
      <c r="AI70" s="971"/>
      <c r="AJ70" s="971"/>
      <c r="AK70" s="971" t="s">
        <v>574</v>
      </c>
      <c r="AL70" s="971"/>
      <c r="AM70" s="971"/>
      <c r="AN70" s="971"/>
      <c r="AO70" s="971"/>
      <c r="AP70" s="971" t="s">
        <v>574</v>
      </c>
      <c r="AQ70" s="971"/>
      <c r="AR70" s="971"/>
      <c r="AS70" s="971"/>
      <c r="AT70" s="971"/>
      <c r="AU70" s="971" t="s">
        <v>574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4" customHeight="1" x14ac:dyDescent="0.2">
      <c r="A71" s="226">
        <v>4</v>
      </c>
      <c r="B71" s="974" t="s">
        <v>572</v>
      </c>
      <c r="C71" s="975"/>
      <c r="D71" s="975"/>
      <c r="E71" s="975"/>
      <c r="F71" s="975"/>
      <c r="G71" s="975"/>
      <c r="H71" s="975"/>
      <c r="I71" s="975"/>
      <c r="J71" s="975"/>
      <c r="K71" s="975"/>
      <c r="L71" s="975"/>
      <c r="M71" s="975"/>
      <c r="N71" s="975"/>
      <c r="O71" s="975"/>
      <c r="P71" s="976"/>
      <c r="Q71" s="977">
        <v>1047955</v>
      </c>
      <c r="R71" s="971"/>
      <c r="S71" s="971"/>
      <c r="T71" s="971"/>
      <c r="U71" s="971"/>
      <c r="V71" s="971">
        <v>1016638</v>
      </c>
      <c r="W71" s="971"/>
      <c r="X71" s="971"/>
      <c r="Y71" s="971"/>
      <c r="Z71" s="971"/>
      <c r="AA71" s="971">
        <v>31318</v>
      </c>
      <c r="AB71" s="971"/>
      <c r="AC71" s="971"/>
      <c r="AD71" s="971"/>
      <c r="AE71" s="971"/>
      <c r="AF71" s="971">
        <v>31318</v>
      </c>
      <c r="AG71" s="971"/>
      <c r="AH71" s="971"/>
      <c r="AI71" s="971"/>
      <c r="AJ71" s="971"/>
      <c r="AK71" s="971">
        <v>1</v>
      </c>
      <c r="AL71" s="971"/>
      <c r="AM71" s="971"/>
      <c r="AN71" s="971"/>
      <c r="AO71" s="971"/>
      <c r="AP71" s="971" t="s">
        <v>574</v>
      </c>
      <c r="AQ71" s="971"/>
      <c r="AR71" s="971"/>
      <c r="AS71" s="971"/>
      <c r="AT71" s="971"/>
      <c r="AU71" s="971" t="s">
        <v>574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4"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4"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4"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4"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4"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4"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4"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4"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4"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4"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4"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4"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4"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4"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4"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4"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4" customHeight="1" thickBot="1" x14ac:dyDescent="0.25">
      <c r="A88" s="228" t="s">
        <v>377</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32171</v>
      </c>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4"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4"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4"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4"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4"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4"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4"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4"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4"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4"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4"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4"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4"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4"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3527</v>
      </c>
      <c r="CS102" s="953"/>
      <c r="CT102" s="953"/>
      <c r="CU102" s="953"/>
      <c r="CV102" s="954"/>
      <c r="CW102" s="952">
        <v>589</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4"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4"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4"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4"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4"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4"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9674411</v>
      </c>
      <c r="AB110" s="889"/>
      <c r="AC110" s="889"/>
      <c r="AD110" s="889"/>
      <c r="AE110" s="890"/>
      <c r="AF110" s="891">
        <v>10000542</v>
      </c>
      <c r="AG110" s="889"/>
      <c r="AH110" s="889"/>
      <c r="AI110" s="889"/>
      <c r="AJ110" s="890"/>
      <c r="AK110" s="891">
        <v>9867980</v>
      </c>
      <c r="AL110" s="889"/>
      <c r="AM110" s="889"/>
      <c r="AN110" s="889"/>
      <c r="AO110" s="890"/>
      <c r="AP110" s="892">
        <v>13.8</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99433007</v>
      </c>
      <c r="BR110" s="842"/>
      <c r="BS110" s="842"/>
      <c r="BT110" s="842"/>
      <c r="BU110" s="842"/>
      <c r="BV110" s="842">
        <v>98537747</v>
      </c>
      <c r="BW110" s="842"/>
      <c r="BX110" s="842"/>
      <c r="BY110" s="842"/>
      <c r="BZ110" s="842"/>
      <c r="CA110" s="842">
        <v>99030211</v>
      </c>
      <c r="CB110" s="842"/>
      <c r="CC110" s="842"/>
      <c r="CD110" s="842"/>
      <c r="CE110" s="842"/>
      <c r="CF110" s="866">
        <v>138.6</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v>3757468</v>
      </c>
      <c r="DH110" s="842"/>
      <c r="DI110" s="842"/>
      <c r="DJ110" s="842"/>
      <c r="DK110" s="842"/>
      <c r="DL110" s="842">
        <v>3143879</v>
      </c>
      <c r="DM110" s="842"/>
      <c r="DN110" s="842"/>
      <c r="DO110" s="842"/>
      <c r="DP110" s="842"/>
      <c r="DQ110" s="842">
        <v>2524783</v>
      </c>
      <c r="DR110" s="842"/>
      <c r="DS110" s="842"/>
      <c r="DT110" s="842"/>
      <c r="DU110" s="842"/>
      <c r="DV110" s="843">
        <v>3.5</v>
      </c>
      <c r="DW110" s="843"/>
      <c r="DX110" s="843"/>
      <c r="DY110" s="843"/>
      <c r="DZ110" s="844"/>
    </row>
    <row r="111" spans="1:131" s="218" customFormat="1" ht="26.4"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5591908</v>
      </c>
      <c r="BR111" s="817"/>
      <c r="BS111" s="817"/>
      <c r="BT111" s="817"/>
      <c r="BU111" s="817"/>
      <c r="BV111" s="817">
        <v>4749742</v>
      </c>
      <c r="BW111" s="817"/>
      <c r="BX111" s="817"/>
      <c r="BY111" s="817"/>
      <c r="BZ111" s="817"/>
      <c r="CA111" s="817">
        <v>3949740</v>
      </c>
      <c r="CB111" s="817"/>
      <c r="CC111" s="817"/>
      <c r="CD111" s="817"/>
      <c r="CE111" s="817"/>
      <c r="CF111" s="875">
        <v>5.5</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4"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24350677</v>
      </c>
      <c r="BR112" s="817"/>
      <c r="BS112" s="817"/>
      <c r="BT112" s="817"/>
      <c r="BU112" s="817"/>
      <c r="BV112" s="817">
        <v>24226491</v>
      </c>
      <c r="BW112" s="817"/>
      <c r="BX112" s="817"/>
      <c r="BY112" s="817"/>
      <c r="BZ112" s="817"/>
      <c r="CA112" s="817">
        <v>23720627</v>
      </c>
      <c r="CB112" s="817"/>
      <c r="CC112" s="817"/>
      <c r="CD112" s="817"/>
      <c r="CE112" s="817"/>
      <c r="CF112" s="875">
        <v>33.200000000000003</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4"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3225579</v>
      </c>
      <c r="AB113" s="919"/>
      <c r="AC113" s="919"/>
      <c r="AD113" s="919"/>
      <c r="AE113" s="920"/>
      <c r="AF113" s="921">
        <v>3143662</v>
      </c>
      <c r="AG113" s="919"/>
      <c r="AH113" s="919"/>
      <c r="AI113" s="919"/>
      <c r="AJ113" s="920"/>
      <c r="AK113" s="921">
        <v>2947236</v>
      </c>
      <c r="AL113" s="919"/>
      <c r="AM113" s="919"/>
      <c r="AN113" s="919"/>
      <c r="AO113" s="920"/>
      <c r="AP113" s="922">
        <v>4.0999999999999996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1381805</v>
      </c>
      <c r="DH113" s="780"/>
      <c r="DI113" s="780"/>
      <c r="DJ113" s="780"/>
      <c r="DK113" s="781"/>
      <c r="DL113" s="782">
        <v>1232846</v>
      </c>
      <c r="DM113" s="780"/>
      <c r="DN113" s="780"/>
      <c r="DO113" s="780"/>
      <c r="DP113" s="781"/>
      <c r="DQ113" s="782">
        <v>1081787</v>
      </c>
      <c r="DR113" s="780"/>
      <c r="DS113" s="780"/>
      <c r="DT113" s="780"/>
      <c r="DU113" s="781"/>
      <c r="DV113" s="824">
        <v>1.5</v>
      </c>
      <c r="DW113" s="825"/>
      <c r="DX113" s="825"/>
      <c r="DY113" s="825"/>
      <c r="DZ113" s="826"/>
    </row>
    <row r="114" spans="1:130" s="218" customFormat="1" ht="26.4"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12704265</v>
      </c>
      <c r="BR114" s="817"/>
      <c r="BS114" s="817"/>
      <c r="BT114" s="817"/>
      <c r="BU114" s="817"/>
      <c r="BV114" s="817">
        <v>13569497</v>
      </c>
      <c r="BW114" s="817"/>
      <c r="BX114" s="817"/>
      <c r="BY114" s="817"/>
      <c r="BZ114" s="817"/>
      <c r="CA114" s="817">
        <v>13620316</v>
      </c>
      <c r="CB114" s="817"/>
      <c r="CC114" s="817"/>
      <c r="CD114" s="817"/>
      <c r="CE114" s="817"/>
      <c r="CF114" s="875">
        <v>19.100000000000001</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4"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667286</v>
      </c>
      <c r="AB115" s="919"/>
      <c r="AC115" s="919"/>
      <c r="AD115" s="919"/>
      <c r="AE115" s="920"/>
      <c r="AF115" s="921">
        <v>632555</v>
      </c>
      <c r="AG115" s="919"/>
      <c r="AH115" s="919"/>
      <c r="AI115" s="919"/>
      <c r="AJ115" s="920"/>
      <c r="AK115" s="921">
        <v>649079</v>
      </c>
      <c r="AL115" s="919"/>
      <c r="AM115" s="919"/>
      <c r="AN115" s="919"/>
      <c r="AO115" s="920"/>
      <c r="AP115" s="922">
        <v>0.9</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7608</v>
      </c>
      <c r="BR115" s="817"/>
      <c r="BS115" s="817"/>
      <c r="BT115" s="817"/>
      <c r="BU115" s="817"/>
      <c r="BV115" s="817">
        <v>8196</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4"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451358</v>
      </c>
      <c r="DH116" s="780"/>
      <c r="DI116" s="780"/>
      <c r="DJ116" s="780"/>
      <c r="DK116" s="781"/>
      <c r="DL116" s="782">
        <v>373017</v>
      </c>
      <c r="DM116" s="780"/>
      <c r="DN116" s="780"/>
      <c r="DO116" s="780"/>
      <c r="DP116" s="781"/>
      <c r="DQ116" s="782">
        <v>343034</v>
      </c>
      <c r="DR116" s="780"/>
      <c r="DS116" s="780"/>
      <c r="DT116" s="780"/>
      <c r="DU116" s="781"/>
      <c r="DV116" s="824">
        <v>0.5</v>
      </c>
      <c r="DW116" s="825"/>
      <c r="DX116" s="825"/>
      <c r="DY116" s="825"/>
      <c r="DZ116" s="826"/>
    </row>
    <row r="117" spans="1:130" s="218" customFormat="1" ht="26.4"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13567276</v>
      </c>
      <c r="AB117" s="903"/>
      <c r="AC117" s="903"/>
      <c r="AD117" s="903"/>
      <c r="AE117" s="904"/>
      <c r="AF117" s="905">
        <v>13776759</v>
      </c>
      <c r="AG117" s="903"/>
      <c r="AH117" s="903"/>
      <c r="AI117" s="903"/>
      <c r="AJ117" s="904"/>
      <c r="AK117" s="905">
        <v>13464295</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v>1277</v>
      </c>
      <c r="DH117" s="780"/>
      <c r="DI117" s="780"/>
      <c r="DJ117" s="780"/>
      <c r="DK117" s="781"/>
      <c r="DL117" s="782" t="s">
        <v>122</v>
      </c>
      <c r="DM117" s="780"/>
      <c r="DN117" s="780"/>
      <c r="DO117" s="780"/>
      <c r="DP117" s="781"/>
      <c r="DQ117" s="782">
        <v>136</v>
      </c>
      <c r="DR117" s="780"/>
      <c r="DS117" s="780"/>
      <c r="DT117" s="780"/>
      <c r="DU117" s="781"/>
      <c r="DV117" s="824">
        <v>0</v>
      </c>
      <c r="DW117" s="825"/>
      <c r="DX117" s="825"/>
      <c r="DY117" s="825"/>
      <c r="DZ117" s="826"/>
    </row>
    <row r="118" spans="1:130" s="218" customFormat="1" ht="26.4"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4"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v>644912</v>
      </c>
      <c r="AB119" s="889"/>
      <c r="AC119" s="889"/>
      <c r="AD119" s="889"/>
      <c r="AE119" s="890"/>
      <c r="AF119" s="891">
        <v>610168</v>
      </c>
      <c r="AG119" s="889"/>
      <c r="AH119" s="889"/>
      <c r="AI119" s="889"/>
      <c r="AJ119" s="890"/>
      <c r="AK119" s="891">
        <v>619096</v>
      </c>
      <c r="AL119" s="889"/>
      <c r="AM119" s="889"/>
      <c r="AN119" s="889"/>
      <c r="AO119" s="890"/>
      <c r="AP119" s="892">
        <v>0.9</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142087465</v>
      </c>
      <c r="BR119" s="845"/>
      <c r="BS119" s="845"/>
      <c r="BT119" s="845"/>
      <c r="BU119" s="845"/>
      <c r="BV119" s="845">
        <v>141091673</v>
      </c>
      <c r="BW119" s="845"/>
      <c r="BX119" s="845"/>
      <c r="BY119" s="845"/>
      <c r="BZ119" s="845"/>
      <c r="CA119" s="845">
        <v>140320894</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4"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19820380</v>
      </c>
      <c r="BR120" s="842"/>
      <c r="BS120" s="842"/>
      <c r="BT120" s="842"/>
      <c r="BU120" s="842"/>
      <c r="BV120" s="842">
        <v>21120047</v>
      </c>
      <c r="BW120" s="842"/>
      <c r="BX120" s="842"/>
      <c r="BY120" s="842"/>
      <c r="BZ120" s="842"/>
      <c r="CA120" s="842">
        <v>20500494</v>
      </c>
      <c r="CB120" s="842"/>
      <c r="CC120" s="842"/>
      <c r="CD120" s="842"/>
      <c r="CE120" s="842"/>
      <c r="CF120" s="866">
        <v>28.7</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16888799</v>
      </c>
      <c r="DH120" s="842"/>
      <c r="DI120" s="842"/>
      <c r="DJ120" s="842"/>
      <c r="DK120" s="842"/>
      <c r="DL120" s="842">
        <v>17439363</v>
      </c>
      <c r="DM120" s="842"/>
      <c r="DN120" s="842"/>
      <c r="DO120" s="842"/>
      <c r="DP120" s="842"/>
      <c r="DQ120" s="842">
        <v>18270086</v>
      </c>
      <c r="DR120" s="842"/>
      <c r="DS120" s="842"/>
      <c r="DT120" s="842"/>
      <c r="DU120" s="842"/>
      <c r="DV120" s="843">
        <v>25.6</v>
      </c>
      <c r="DW120" s="843"/>
      <c r="DX120" s="843"/>
      <c r="DY120" s="843"/>
      <c r="DZ120" s="844"/>
    </row>
    <row r="121" spans="1:130" s="218" customFormat="1" ht="26.4"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34337225</v>
      </c>
      <c r="BR121" s="817"/>
      <c r="BS121" s="817"/>
      <c r="BT121" s="817"/>
      <c r="BU121" s="817"/>
      <c r="BV121" s="817">
        <v>33950249</v>
      </c>
      <c r="BW121" s="817"/>
      <c r="BX121" s="817"/>
      <c r="BY121" s="817"/>
      <c r="BZ121" s="817"/>
      <c r="CA121" s="817">
        <v>33579649</v>
      </c>
      <c r="CB121" s="817"/>
      <c r="CC121" s="817"/>
      <c r="CD121" s="817"/>
      <c r="CE121" s="817"/>
      <c r="CF121" s="875">
        <v>47</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6233646</v>
      </c>
      <c r="DH121" s="817"/>
      <c r="DI121" s="817"/>
      <c r="DJ121" s="817"/>
      <c r="DK121" s="817"/>
      <c r="DL121" s="817">
        <v>5582953</v>
      </c>
      <c r="DM121" s="817"/>
      <c r="DN121" s="817"/>
      <c r="DO121" s="817"/>
      <c r="DP121" s="817"/>
      <c r="DQ121" s="817">
        <v>4208526</v>
      </c>
      <c r="DR121" s="817"/>
      <c r="DS121" s="817"/>
      <c r="DT121" s="817"/>
      <c r="DU121" s="817"/>
      <c r="DV121" s="794">
        <v>5.9</v>
      </c>
      <c r="DW121" s="794"/>
      <c r="DX121" s="794"/>
      <c r="DY121" s="794"/>
      <c r="DZ121" s="795"/>
    </row>
    <row r="122" spans="1:130" s="218" customFormat="1" ht="26.4"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69218398</v>
      </c>
      <c r="BR122" s="845"/>
      <c r="BS122" s="845"/>
      <c r="BT122" s="845"/>
      <c r="BU122" s="845"/>
      <c r="BV122" s="845">
        <v>67350510</v>
      </c>
      <c r="BW122" s="845"/>
      <c r="BX122" s="845"/>
      <c r="BY122" s="845"/>
      <c r="BZ122" s="845"/>
      <c r="CA122" s="845">
        <v>66588771</v>
      </c>
      <c r="CB122" s="845"/>
      <c r="CC122" s="845"/>
      <c r="CD122" s="845"/>
      <c r="CE122" s="845"/>
      <c r="CF122" s="846">
        <v>93.2</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1223532</v>
      </c>
      <c r="DH122" s="817"/>
      <c r="DI122" s="817"/>
      <c r="DJ122" s="817"/>
      <c r="DK122" s="817"/>
      <c r="DL122" s="817">
        <v>1199492</v>
      </c>
      <c r="DM122" s="817"/>
      <c r="DN122" s="817"/>
      <c r="DO122" s="817"/>
      <c r="DP122" s="817"/>
      <c r="DQ122" s="817">
        <v>1237048</v>
      </c>
      <c r="DR122" s="817"/>
      <c r="DS122" s="817"/>
      <c r="DT122" s="817"/>
      <c r="DU122" s="817"/>
      <c r="DV122" s="794">
        <v>1.7</v>
      </c>
      <c r="DW122" s="794"/>
      <c r="DX122" s="794"/>
      <c r="DY122" s="794"/>
      <c r="DZ122" s="795"/>
    </row>
    <row r="123" spans="1:130" s="218" customFormat="1" ht="26.4"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22374</v>
      </c>
      <c r="AB123" s="780"/>
      <c r="AC123" s="780"/>
      <c r="AD123" s="780"/>
      <c r="AE123" s="781"/>
      <c r="AF123" s="782">
        <v>22387</v>
      </c>
      <c r="AG123" s="780"/>
      <c r="AH123" s="780"/>
      <c r="AI123" s="780"/>
      <c r="AJ123" s="781"/>
      <c r="AK123" s="782">
        <v>29983</v>
      </c>
      <c r="AL123" s="780"/>
      <c r="AM123" s="780"/>
      <c r="AN123" s="780"/>
      <c r="AO123" s="781"/>
      <c r="AP123" s="824">
        <v>0</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123376003</v>
      </c>
      <c r="BR123" s="833"/>
      <c r="BS123" s="833"/>
      <c r="BT123" s="833"/>
      <c r="BU123" s="833"/>
      <c r="BV123" s="833">
        <v>122420806</v>
      </c>
      <c r="BW123" s="833"/>
      <c r="BX123" s="833"/>
      <c r="BY123" s="833"/>
      <c r="BZ123" s="833"/>
      <c r="CA123" s="833">
        <v>120668914</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v>4700</v>
      </c>
      <c r="DH123" s="780"/>
      <c r="DI123" s="780"/>
      <c r="DJ123" s="780"/>
      <c r="DK123" s="781"/>
      <c r="DL123" s="782">
        <v>4683</v>
      </c>
      <c r="DM123" s="780"/>
      <c r="DN123" s="780"/>
      <c r="DO123" s="780"/>
      <c r="DP123" s="781"/>
      <c r="DQ123" s="782">
        <v>4967</v>
      </c>
      <c r="DR123" s="780"/>
      <c r="DS123" s="780"/>
      <c r="DT123" s="780"/>
      <c r="DU123" s="781"/>
      <c r="DV123" s="824">
        <v>0</v>
      </c>
      <c r="DW123" s="825"/>
      <c r="DX123" s="825"/>
      <c r="DY123" s="825"/>
      <c r="DZ123" s="826"/>
    </row>
    <row r="124" spans="1:130" s="218" customFormat="1" ht="26.4"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27.8</v>
      </c>
      <c r="BR124" s="831"/>
      <c r="BS124" s="831"/>
      <c r="BT124" s="831"/>
      <c r="BU124" s="831"/>
      <c r="BV124" s="831">
        <v>27.1</v>
      </c>
      <c r="BW124" s="831"/>
      <c r="BX124" s="831"/>
      <c r="BY124" s="831"/>
      <c r="BZ124" s="831"/>
      <c r="CA124" s="831">
        <v>27.5</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4"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4"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4"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4"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2738126</v>
      </c>
      <c r="AB128" s="801"/>
      <c r="AC128" s="801"/>
      <c r="AD128" s="801"/>
      <c r="AE128" s="802"/>
      <c r="AF128" s="803">
        <v>2753945</v>
      </c>
      <c r="AG128" s="801"/>
      <c r="AH128" s="801"/>
      <c r="AI128" s="801"/>
      <c r="AJ128" s="802"/>
      <c r="AK128" s="803">
        <v>2809652</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7608</v>
      </c>
      <c r="DH128" s="791"/>
      <c r="DI128" s="791"/>
      <c r="DJ128" s="791"/>
      <c r="DK128" s="791"/>
      <c r="DL128" s="791">
        <v>8196</v>
      </c>
      <c r="DM128" s="791"/>
      <c r="DN128" s="791"/>
      <c r="DO128" s="791"/>
      <c r="DP128" s="791"/>
      <c r="DQ128" s="791" t="s">
        <v>122</v>
      </c>
      <c r="DR128" s="791"/>
      <c r="DS128" s="791"/>
      <c r="DT128" s="791"/>
      <c r="DU128" s="791"/>
      <c r="DV128" s="792" t="s">
        <v>122</v>
      </c>
      <c r="DW128" s="792"/>
      <c r="DX128" s="792"/>
      <c r="DY128" s="792"/>
      <c r="DZ128" s="793"/>
    </row>
    <row r="129" spans="1:131" s="218" customFormat="1" ht="26.4"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74462303</v>
      </c>
      <c r="AB129" s="780"/>
      <c r="AC129" s="780"/>
      <c r="AD129" s="780"/>
      <c r="AE129" s="781"/>
      <c r="AF129" s="782">
        <v>75788824</v>
      </c>
      <c r="AG129" s="780"/>
      <c r="AH129" s="780"/>
      <c r="AI129" s="780"/>
      <c r="AJ129" s="781"/>
      <c r="AK129" s="782">
        <v>77926665</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4"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7246749</v>
      </c>
      <c r="AB130" s="780"/>
      <c r="AC130" s="780"/>
      <c r="AD130" s="780"/>
      <c r="AE130" s="781"/>
      <c r="AF130" s="782">
        <v>6927471</v>
      </c>
      <c r="AG130" s="780"/>
      <c r="AH130" s="780"/>
      <c r="AI130" s="780"/>
      <c r="AJ130" s="781"/>
      <c r="AK130" s="782">
        <v>6473108</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5.7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4"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67215554</v>
      </c>
      <c r="AB131" s="764"/>
      <c r="AC131" s="764"/>
      <c r="AD131" s="764"/>
      <c r="AE131" s="765"/>
      <c r="AF131" s="766">
        <v>68861353</v>
      </c>
      <c r="AG131" s="764"/>
      <c r="AH131" s="764"/>
      <c r="AI131" s="764"/>
      <c r="AJ131" s="765"/>
      <c r="AK131" s="766">
        <v>71453557</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27.5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4"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5.3297202610000003</v>
      </c>
      <c r="AB132" s="745"/>
      <c r="AC132" s="745"/>
      <c r="AD132" s="745"/>
      <c r="AE132" s="746"/>
      <c r="AF132" s="747">
        <v>5.9472299360000003</v>
      </c>
      <c r="AG132" s="745"/>
      <c r="AH132" s="745"/>
      <c r="AI132" s="745"/>
      <c r="AJ132" s="746"/>
      <c r="AK132" s="747">
        <v>5.8521019460000003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4"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4.4000000000000004</v>
      </c>
      <c r="AB133" s="724"/>
      <c r="AC133" s="724"/>
      <c r="AD133" s="724"/>
      <c r="AE133" s="725"/>
      <c r="AF133" s="723">
        <v>5.0999999999999996</v>
      </c>
      <c r="AG133" s="724"/>
      <c r="AH133" s="724"/>
      <c r="AI133" s="724"/>
      <c r="AJ133" s="725"/>
      <c r="AK133" s="723">
        <v>5.7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dgibDqPII5EaOZuWTKJdOYuJQAMXjAGBKDK3QTchce8mlY0bhhLlQ9HGIpDMQTx0DHV2gXO4QSFo0iEEowNeA==" saltValue="5VnE/SdPolUj5tU1u91q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85" zoomScaleNormal="85" zoomScaleSheetLayoutView="70" workbookViewId="0"/>
  </sheetViews>
  <sheetFormatPr defaultColWidth="0" defaultRowHeight="13.6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dRC8VFmeJpH0aUztwhQRjMwJEw/ZDVS18zeKaQMi26Xa0EKRdEKSwcFXn4gHuCEcf6wmLoSUKRFiw4tms+eBZQ==" saltValue="czzLwTG2g3KJikk0wF4EtQ==" spinCount="100000" sheet="1" objects="1" scenarios="1"/>
  <dataConsolidate link="1"/>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6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cnz+9478iZZuYmBXmbkcE5s3ETLQIv0jsAYOx8NV+nir/xeMPZeL2Gc8/T2kzH34ODIbfAFxbmIJtAfPSA9ZQ==" saltValue="RKQl7jsgqISSFQL4ELx2Pg=="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70" workbookViewId="0"/>
  </sheetViews>
  <sheetFormatPr defaultColWidth="0" defaultRowHeight="13.6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6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1" t="s">
        <v>487</v>
      </c>
      <c r="AL9" s="1132"/>
      <c r="AM9" s="1132"/>
      <c r="AN9" s="1133"/>
      <c r="AO9" s="269">
        <v>23224660</v>
      </c>
      <c r="AP9" s="269">
        <v>63440</v>
      </c>
      <c r="AQ9" s="270">
        <v>69190</v>
      </c>
      <c r="AR9" s="271">
        <v>-8.3000000000000007</v>
      </c>
    </row>
    <row r="10" spans="1:46" ht="13.6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1" t="s">
        <v>488</v>
      </c>
      <c r="AL10" s="1132"/>
      <c r="AM10" s="1132"/>
      <c r="AN10" s="1133"/>
      <c r="AO10" s="272">
        <v>29787</v>
      </c>
      <c r="AP10" s="272">
        <v>81</v>
      </c>
      <c r="AQ10" s="273">
        <v>1817</v>
      </c>
      <c r="AR10" s="274">
        <v>-95.5</v>
      </c>
    </row>
    <row r="11" spans="1:46" ht="13.6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1" t="s">
        <v>489</v>
      </c>
      <c r="AL11" s="1132"/>
      <c r="AM11" s="1132"/>
      <c r="AN11" s="1133"/>
      <c r="AO11" s="272">
        <v>856196</v>
      </c>
      <c r="AP11" s="272">
        <v>2339</v>
      </c>
      <c r="AQ11" s="273">
        <v>711</v>
      </c>
      <c r="AR11" s="274">
        <v>229</v>
      </c>
    </row>
    <row r="12" spans="1:46" ht="13.6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1" t="s">
        <v>490</v>
      </c>
      <c r="AL12" s="1132"/>
      <c r="AM12" s="1132"/>
      <c r="AN12" s="1133"/>
      <c r="AO12" s="272" t="s">
        <v>491</v>
      </c>
      <c r="AP12" s="272" t="s">
        <v>491</v>
      </c>
      <c r="AQ12" s="273">
        <v>19</v>
      </c>
      <c r="AR12" s="274" t="s">
        <v>491</v>
      </c>
    </row>
    <row r="13" spans="1:46" ht="13.6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1" t="s">
        <v>492</v>
      </c>
      <c r="AL13" s="1132"/>
      <c r="AM13" s="1132"/>
      <c r="AN13" s="1133"/>
      <c r="AO13" s="272">
        <v>979199</v>
      </c>
      <c r="AP13" s="272">
        <v>2675</v>
      </c>
      <c r="AQ13" s="273">
        <v>2094</v>
      </c>
      <c r="AR13" s="274">
        <v>27.7</v>
      </c>
    </row>
    <row r="14" spans="1:46" ht="13.6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1" t="s">
        <v>493</v>
      </c>
      <c r="AL14" s="1132"/>
      <c r="AM14" s="1132"/>
      <c r="AN14" s="1133"/>
      <c r="AO14" s="272">
        <v>550479</v>
      </c>
      <c r="AP14" s="272">
        <v>1504</v>
      </c>
      <c r="AQ14" s="273">
        <v>1351</v>
      </c>
      <c r="AR14" s="274">
        <v>11.3</v>
      </c>
    </row>
    <row r="15" spans="1:46" ht="13.6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4" t="s">
        <v>494</v>
      </c>
      <c r="AL15" s="1135"/>
      <c r="AM15" s="1135"/>
      <c r="AN15" s="1136"/>
      <c r="AO15" s="272">
        <v>-1318333</v>
      </c>
      <c r="AP15" s="272">
        <v>-3601</v>
      </c>
      <c r="AQ15" s="273">
        <v>-3935</v>
      </c>
      <c r="AR15" s="274">
        <v>-8.5</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4" t="s">
        <v>177</v>
      </c>
      <c r="AL16" s="1135"/>
      <c r="AM16" s="1135"/>
      <c r="AN16" s="1136"/>
      <c r="AO16" s="272">
        <v>24321988</v>
      </c>
      <c r="AP16" s="272">
        <v>66437</v>
      </c>
      <c r="AQ16" s="273">
        <v>71247</v>
      </c>
      <c r="AR16" s="274">
        <v>-6.8</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7" t="s">
        <v>499</v>
      </c>
      <c r="AL21" s="1138"/>
      <c r="AM21" s="1138"/>
      <c r="AN21" s="1139"/>
      <c r="AO21" s="285">
        <v>6.19</v>
      </c>
      <c r="AP21" s="286">
        <v>6.59</v>
      </c>
      <c r="AQ21" s="287">
        <v>-0.4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7" t="s">
        <v>500</v>
      </c>
      <c r="AL22" s="1138"/>
      <c r="AM22" s="1138"/>
      <c r="AN22" s="1139"/>
      <c r="AO22" s="290">
        <v>95</v>
      </c>
      <c r="AP22" s="291">
        <v>99.2</v>
      </c>
      <c r="AQ22" s="292">
        <v>-4.2</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30" t="s">
        <v>501</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55"/>
    </row>
    <row r="27" spans="1:46" ht="13" x14ac:dyDescent="0.2">
      <c r="A27" s="297"/>
      <c r="AO27" s="250"/>
      <c r="AP27" s="250"/>
      <c r="AQ27" s="250"/>
      <c r="AR27" s="250"/>
      <c r="AS27" s="250"/>
      <c r="AT27" s="250"/>
    </row>
    <row r="28" spans="1:46" ht="16.5" x14ac:dyDescent="0.2">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6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1" t="s">
        <v>504</v>
      </c>
      <c r="AL32" s="1122"/>
      <c r="AM32" s="1122"/>
      <c r="AN32" s="1123"/>
      <c r="AO32" s="300">
        <v>9867980</v>
      </c>
      <c r="AP32" s="300">
        <v>26955</v>
      </c>
      <c r="AQ32" s="301">
        <v>37151</v>
      </c>
      <c r="AR32" s="302">
        <v>-27.4</v>
      </c>
    </row>
    <row r="33" spans="1:46" ht="13.6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1" t="s">
        <v>505</v>
      </c>
      <c r="AL33" s="1122"/>
      <c r="AM33" s="1122"/>
      <c r="AN33" s="1123"/>
      <c r="AO33" s="300" t="s">
        <v>491</v>
      </c>
      <c r="AP33" s="300" t="s">
        <v>491</v>
      </c>
      <c r="AQ33" s="301">
        <v>1</v>
      </c>
      <c r="AR33" s="302" t="s">
        <v>491</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1" t="s">
        <v>506</v>
      </c>
      <c r="AL34" s="1122"/>
      <c r="AM34" s="1122"/>
      <c r="AN34" s="1123"/>
      <c r="AO34" s="300" t="s">
        <v>491</v>
      </c>
      <c r="AP34" s="300" t="s">
        <v>491</v>
      </c>
      <c r="AQ34" s="301">
        <v>48</v>
      </c>
      <c r="AR34" s="302" t="s">
        <v>491</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1" t="s">
        <v>507</v>
      </c>
      <c r="AL35" s="1122"/>
      <c r="AM35" s="1122"/>
      <c r="AN35" s="1123"/>
      <c r="AO35" s="300">
        <v>2947236</v>
      </c>
      <c r="AP35" s="300">
        <v>8051</v>
      </c>
      <c r="AQ35" s="301">
        <v>8181</v>
      </c>
      <c r="AR35" s="302">
        <v>-1.6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1" t="s">
        <v>508</v>
      </c>
      <c r="AL36" s="1122"/>
      <c r="AM36" s="1122"/>
      <c r="AN36" s="1123"/>
      <c r="AO36" s="300" t="s">
        <v>491</v>
      </c>
      <c r="AP36" s="300" t="s">
        <v>491</v>
      </c>
      <c r="AQ36" s="301">
        <v>473</v>
      </c>
      <c r="AR36" s="302" t="s">
        <v>491</v>
      </c>
    </row>
    <row r="37" spans="1:46" ht="13.6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1" t="s">
        <v>509</v>
      </c>
      <c r="AL37" s="1122"/>
      <c r="AM37" s="1122"/>
      <c r="AN37" s="1123"/>
      <c r="AO37" s="300">
        <v>649079</v>
      </c>
      <c r="AP37" s="300">
        <v>1773</v>
      </c>
      <c r="AQ37" s="301">
        <v>499</v>
      </c>
      <c r="AR37" s="302">
        <v>255.3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4" t="s">
        <v>510</v>
      </c>
      <c r="AL38" s="1125"/>
      <c r="AM38" s="1125"/>
      <c r="AN38" s="1126"/>
      <c r="AO38" s="303" t="s">
        <v>491</v>
      </c>
      <c r="AP38" s="303" t="s">
        <v>491</v>
      </c>
      <c r="AQ38" s="304">
        <v>1</v>
      </c>
      <c r="AR38" s="292" t="s">
        <v>491</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4" t="s">
        <v>511</v>
      </c>
      <c r="AL39" s="1125"/>
      <c r="AM39" s="1125"/>
      <c r="AN39" s="1126"/>
      <c r="AO39" s="300">
        <v>-2809652</v>
      </c>
      <c r="AP39" s="300">
        <v>-7675</v>
      </c>
      <c r="AQ39" s="301">
        <v>-8269</v>
      </c>
      <c r="AR39" s="302">
        <v>-7.2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1" t="s">
        <v>512</v>
      </c>
      <c r="AL40" s="1122"/>
      <c r="AM40" s="1122"/>
      <c r="AN40" s="1123"/>
      <c r="AO40" s="300">
        <v>-6473108</v>
      </c>
      <c r="AP40" s="300">
        <v>-17682</v>
      </c>
      <c r="AQ40" s="301">
        <v>-27482</v>
      </c>
      <c r="AR40" s="302">
        <v>-35.700000000000003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7" t="s">
        <v>287</v>
      </c>
      <c r="AL41" s="1128"/>
      <c r="AM41" s="1128"/>
      <c r="AN41" s="1129"/>
      <c r="AO41" s="300">
        <v>4181535</v>
      </c>
      <c r="AP41" s="300">
        <v>11422</v>
      </c>
      <c r="AQ41" s="301">
        <v>10602</v>
      </c>
      <c r="AR41" s="302">
        <v>7.7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399999999999999"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6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4" t="s">
        <v>482</v>
      </c>
      <c r="AN49" s="1116" t="s">
        <v>515</v>
      </c>
      <c r="AO49" s="1117"/>
      <c r="AP49" s="1117"/>
      <c r="AQ49" s="1117"/>
      <c r="AR49" s="1118"/>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5"/>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22539152</v>
      </c>
      <c r="AN51" s="322">
        <v>60052</v>
      </c>
      <c r="AO51" s="323">
        <v>0.9</v>
      </c>
      <c r="AP51" s="324">
        <v>52191</v>
      </c>
      <c r="AQ51" s="325">
        <v>0.7</v>
      </c>
      <c r="AR51" s="326">
        <v>0.2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10156863</v>
      </c>
      <c r="AN52" s="330">
        <v>27061</v>
      </c>
      <c r="AO52" s="331">
        <v>-10.199999999999999</v>
      </c>
      <c r="AP52" s="332">
        <v>26807</v>
      </c>
      <c r="AQ52" s="333">
        <v>1.8</v>
      </c>
      <c r="AR52" s="334">
        <v>-12</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22273168</v>
      </c>
      <c r="AN53" s="322">
        <v>59777</v>
      </c>
      <c r="AO53" s="323">
        <v>-0.5</v>
      </c>
      <c r="AP53" s="324">
        <v>48105</v>
      </c>
      <c r="AQ53" s="325">
        <v>-7.8</v>
      </c>
      <c r="AR53" s="326">
        <v>7.3</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12234102</v>
      </c>
      <c r="AN54" s="330">
        <v>32834</v>
      </c>
      <c r="AO54" s="331">
        <v>21.3</v>
      </c>
      <c r="AP54" s="332">
        <v>24072</v>
      </c>
      <c r="AQ54" s="333">
        <v>-10.199999999999999</v>
      </c>
      <c r="AR54" s="334">
        <v>31.5</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17959456</v>
      </c>
      <c r="AN55" s="322">
        <v>48439</v>
      </c>
      <c r="AO55" s="323">
        <v>-19</v>
      </c>
      <c r="AP55" s="324">
        <v>47446</v>
      </c>
      <c r="AQ55" s="325">
        <v>-1.4</v>
      </c>
      <c r="AR55" s="326">
        <v>-17.600000000000001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8868912</v>
      </c>
      <c r="AN56" s="330">
        <v>23921</v>
      </c>
      <c r="AO56" s="331">
        <v>-27.1</v>
      </c>
      <c r="AP56" s="332">
        <v>24371</v>
      </c>
      <c r="AQ56" s="333">
        <v>1.2</v>
      </c>
      <c r="AR56" s="334">
        <v>-28.3</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21669018</v>
      </c>
      <c r="AN57" s="322">
        <v>58774</v>
      </c>
      <c r="AO57" s="323">
        <v>21.3</v>
      </c>
      <c r="AP57" s="324">
        <v>48387</v>
      </c>
      <c r="AQ57" s="325">
        <v>2</v>
      </c>
      <c r="AR57" s="326">
        <v>19.3</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11350972</v>
      </c>
      <c r="AN58" s="330">
        <v>30788</v>
      </c>
      <c r="AO58" s="331">
        <v>28.7</v>
      </c>
      <c r="AP58" s="332">
        <v>25592</v>
      </c>
      <c r="AQ58" s="333">
        <v>5</v>
      </c>
      <c r="AR58" s="334">
        <v>23.7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21856959</v>
      </c>
      <c r="AN59" s="322">
        <v>59704</v>
      </c>
      <c r="AO59" s="323">
        <v>1.6</v>
      </c>
      <c r="AP59" s="324">
        <v>49684</v>
      </c>
      <c r="AQ59" s="325">
        <v>2.7</v>
      </c>
      <c r="AR59" s="326">
        <v>-1.1000000000000001</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12764703</v>
      </c>
      <c r="AN60" s="330">
        <v>34868</v>
      </c>
      <c r="AO60" s="331">
        <v>13.3</v>
      </c>
      <c r="AP60" s="332">
        <v>28303</v>
      </c>
      <c r="AQ60" s="333">
        <v>10.6</v>
      </c>
      <c r="AR60" s="334">
        <v>2.7</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21259551</v>
      </c>
      <c r="AN61" s="337">
        <v>57349</v>
      </c>
      <c r="AO61" s="338">
        <v>0.9</v>
      </c>
      <c r="AP61" s="339">
        <v>49163</v>
      </c>
      <c r="AQ61" s="340">
        <v>-0.8</v>
      </c>
      <c r="AR61" s="326">
        <v>1.7</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11075110</v>
      </c>
      <c r="AN62" s="330">
        <v>29894</v>
      </c>
      <c r="AO62" s="331">
        <v>5.2</v>
      </c>
      <c r="AP62" s="332">
        <v>25829</v>
      </c>
      <c r="AQ62" s="333">
        <v>1.7</v>
      </c>
      <c r="AR62" s="334">
        <v>3.5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65" hidden="1" customHeight="1" x14ac:dyDescent="0.2">
      <c r="AK67" s="250"/>
      <c r="AL67" s="250"/>
      <c r="AM67" s="250"/>
      <c r="AN67" s="250"/>
      <c r="AO67" s="250"/>
      <c r="AP67" s="250"/>
      <c r="AQ67" s="250"/>
      <c r="AR67" s="250"/>
      <c r="AS67" s="250"/>
      <c r="AT67" s="250"/>
    </row>
    <row r="68" spans="1:46" ht="13.65" hidden="1" customHeight="1" x14ac:dyDescent="0.2">
      <c r="AK68" s="250"/>
      <c r="AL68" s="250"/>
      <c r="AM68" s="250"/>
      <c r="AN68" s="250"/>
      <c r="AO68" s="250"/>
      <c r="AP68" s="250"/>
      <c r="AQ68" s="250"/>
      <c r="AR68" s="250"/>
    </row>
    <row r="69" spans="1:46" ht="13.6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GCgPmScfI78cEoBzsKrWP/Omqej0ECt/HuCPc1w0jDoeLn3Pp4E6ZKb+o9UXtmFuYJLHQdJ0ED75/cQ1Ht47hg==" saltValue="9g9pO6RdUyobWk0ZixWi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65" customHeight="1" zeroHeight="1" x14ac:dyDescent="0.2"/>
  <cols>
    <col min="1" max="125" width="2.453125" style="248" customWidth="1"/>
    <col min="126" max="16384" width="9" style="247" hidden="1"/>
  </cols>
  <sheetData>
    <row r="1" spans="2:125" ht="13.6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65" customHeight="1" x14ac:dyDescent="0.2"/>
    <row r="93" spans="116:125" ht="13.65" customHeight="1" x14ac:dyDescent="0.2"/>
    <row r="94" spans="116:125" ht="13.65" customHeight="1" x14ac:dyDescent="0.2">
      <c r="DS94" s="247"/>
      <c r="DT94" s="247"/>
      <c r="DU94" s="247"/>
    </row>
    <row r="95" spans="116:125" ht="13.65" customHeight="1" x14ac:dyDescent="0.2">
      <c r="DU95" s="247"/>
    </row>
    <row r="96" spans="116:125" ht="13.65" customHeight="1" x14ac:dyDescent="0.2"/>
    <row r="97" spans="124:125" ht="13.65" customHeight="1" x14ac:dyDescent="0.2"/>
    <row r="98" spans="124:125" ht="13.65" customHeight="1" x14ac:dyDescent="0.2"/>
    <row r="99" spans="124:125" ht="13.65" customHeight="1" x14ac:dyDescent="0.2"/>
    <row r="100" spans="124:125" ht="13.65" customHeight="1" x14ac:dyDescent="0.2"/>
    <row r="101" spans="124:125" ht="13.65" customHeight="1" x14ac:dyDescent="0.2">
      <c r="DU101" s="247"/>
    </row>
    <row r="102" spans="124:125" ht="13.65" customHeight="1" x14ac:dyDescent="0.2"/>
    <row r="103" spans="124:125" ht="13.65" customHeight="1" x14ac:dyDescent="0.2"/>
    <row r="104" spans="124:125" ht="13.65" customHeight="1" x14ac:dyDescent="0.2">
      <c r="DT104" s="247"/>
      <c r="DU104" s="247"/>
    </row>
    <row r="105" spans="124:125" ht="13.65" customHeight="1" x14ac:dyDescent="0.2"/>
    <row r="106" spans="124:125" ht="13.65" customHeight="1" x14ac:dyDescent="0.2"/>
    <row r="107" spans="124:125" ht="13.65" customHeight="1" x14ac:dyDescent="0.2"/>
    <row r="108" spans="124:125" ht="13.65" customHeight="1" x14ac:dyDescent="0.2"/>
    <row r="109" spans="124:125" ht="13.65" customHeight="1" x14ac:dyDescent="0.2"/>
    <row r="110" spans="124:125" ht="13.65" customHeight="1" x14ac:dyDescent="0.2"/>
    <row r="111" spans="124:125" ht="13.65" customHeight="1" x14ac:dyDescent="0.2"/>
    <row r="112" spans="124:125"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47" t="s">
        <v>479</v>
      </c>
    </row>
    <row r="121" spans="125:125" ht="13.65" hidden="1" customHeight="1" x14ac:dyDescent="0.2">
      <c r="DU121" s="247"/>
    </row>
  </sheetData>
  <sheetProtection algorithmName="SHA-512" hashValue="ls411j7aGLSdXfYItJuSuDVUox14XbQnAICpMjD2F4UE1rH5u8vIeBeuGUPSzqjr3lWmAnPLvkElADngj9dCdw==" saltValue="vpnrWuSCUP6QJvHbqoDh3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0" zoomScaleNormal="50" zoomScaleSheetLayoutView="55" workbookViewId="0"/>
  </sheetViews>
  <sheetFormatPr defaultColWidth="0" defaultRowHeight="13.65" customHeight="1" zeroHeight="1" x14ac:dyDescent="0.2"/>
  <cols>
    <col min="1" max="125" width="2.453125" style="248" customWidth="1"/>
    <col min="126" max="142" width="0" style="247" hidden="1" customWidth="1"/>
    <col min="143" max="16384" width="9" style="247" hidden="1"/>
  </cols>
  <sheetData>
    <row r="1" spans="1:125" ht="13.6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65" customHeight="1" x14ac:dyDescent="0.2"/>
    <row r="93" ht="13.65" customHeight="1" x14ac:dyDescent="0.2"/>
    <row r="94" ht="13.65" customHeight="1" x14ac:dyDescent="0.2"/>
    <row r="95" ht="13.65" customHeight="1" x14ac:dyDescent="0.2"/>
    <row r="96" ht="13.65" customHeight="1" x14ac:dyDescent="0.2"/>
    <row r="97" ht="13.65" customHeight="1" x14ac:dyDescent="0.2"/>
    <row r="98" ht="13.65" customHeight="1" x14ac:dyDescent="0.2"/>
    <row r="99" ht="13.65" customHeight="1" x14ac:dyDescent="0.2"/>
    <row r="100" ht="13.65" customHeight="1" x14ac:dyDescent="0.2"/>
    <row r="101" ht="13.65" customHeight="1" x14ac:dyDescent="0.2"/>
    <row r="102" ht="13.65" customHeight="1" x14ac:dyDescent="0.2"/>
    <row r="103" ht="13.65" customHeight="1" x14ac:dyDescent="0.2"/>
    <row r="104" ht="13.65" customHeight="1" x14ac:dyDescent="0.2"/>
    <row r="105" ht="13.65" customHeight="1" x14ac:dyDescent="0.2"/>
    <row r="106" ht="13.65" customHeight="1" x14ac:dyDescent="0.2"/>
    <row r="107" ht="13.65" customHeight="1" x14ac:dyDescent="0.2"/>
    <row r="108" ht="13.65" customHeight="1" x14ac:dyDescent="0.2"/>
    <row r="109" ht="13.65" customHeight="1" x14ac:dyDescent="0.2"/>
    <row r="110" ht="13.65" customHeight="1" x14ac:dyDescent="0.2"/>
    <row r="111" ht="13.65" customHeight="1" x14ac:dyDescent="0.2"/>
    <row r="112" ht="13.65" customHeight="1" x14ac:dyDescent="0.2"/>
    <row r="113" spans="125:125" ht="13.65" customHeight="1" x14ac:dyDescent="0.2"/>
    <row r="114" spans="125:125" ht="13.65" customHeight="1" x14ac:dyDescent="0.2"/>
    <row r="115" spans="125:125" ht="13.65" customHeight="1" x14ac:dyDescent="0.2"/>
    <row r="116" spans="125:125" ht="13.65" customHeight="1" x14ac:dyDescent="0.2">
      <c r="DU116" s="248" t="s">
        <v>479</v>
      </c>
    </row>
  </sheetData>
  <sheetProtection algorithmName="SHA-512" hashValue="FWCMfTTV5oZlo5G/YE22ujx0dLDjSChqO6NAxRIz83uDPJuFP5VNcOqQ5pSf3G5edmj+3w5wsVRY/2oz2jv7WA==" saltValue="gmuY4ykSuSKZMnzW6Zyd7w=="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6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40" t="s">
        <v>3</v>
      </c>
      <c r="D47" s="1140"/>
      <c r="E47" s="1141"/>
      <c r="F47" s="11">
        <v>7.13</v>
      </c>
      <c r="G47" s="12">
        <v>10.220000000000001</v>
      </c>
      <c r="H47" s="12">
        <v>12.29</v>
      </c>
      <c r="I47" s="12">
        <v>10.78</v>
      </c>
      <c r="J47" s="13">
        <v>7.96</v>
      </c>
    </row>
    <row r="48" spans="2:10" ht="57.75" customHeight="1" x14ac:dyDescent="0.2">
      <c r="B48" s="14"/>
      <c r="C48" s="1142" t="s">
        <v>4</v>
      </c>
      <c r="D48" s="1142"/>
      <c r="E48" s="1143"/>
      <c r="F48" s="15">
        <v>6.41</v>
      </c>
      <c r="G48" s="16">
        <v>6.97</v>
      </c>
      <c r="H48" s="16">
        <v>5.58</v>
      </c>
      <c r="I48" s="16">
        <v>3.76</v>
      </c>
      <c r="J48" s="17">
        <v>1.94</v>
      </c>
    </row>
    <row r="49" spans="2:10" ht="57.75" customHeight="1" thickBot="1" x14ac:dyDescent="0.25">
      <c r="B49" s="18"/>
      <c r="C49" s="1144" t="s">
        <v>5</v>
      </c>
      <c r="D49" s="1144"/>
      <c r="E49" s="1145"/>
      <c r="F49" s="19" t="s">
        <v>534</v>
      </c>
      <c r="G49" s="20">
        <v>0.64</v>
      </c>
      <c r="H49" s="20" t="s">
        <v>535</v>
      </c>
      <c r="I49" s="20" t="s">
        <v>536</v>
      </c>
      <c r="J49" s="21" t="s">
        <v>537</v>
      </c>
    </row>
    <row r="50" spans="2:10" ht="13" x14ac:dyDescent="0.2"/>
  </sheetData>
  <sheetProtection algorithmName="SHA-512" hashValue="oRbKXtBI3jdZGgG8ixIP9vAHnhgIciyoJBTsDqg+W03qR8fLPYC5yHy7sZqoSCgEvdZypq7CT4bmXidqG4V6Eg==" saltValue="amYF6lPdTOkrExgX3hot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2026-03-10T04:49:11Z</cp:lastPrinted>
  <dcterms:created xsi:type="dcterms:W3CDTF">2026-02-23T07:05:14Z</dcterms:created>
  <dcterms:modified xsi:type="dcterms:W3CDTF">2026-03-13T06:23:10Z</dcterms:modified>
  <cp:category/>
</cp:coreProperties>
</file>