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hidePivotFieldList="1" defaultThemeVersion="124226"/>
  <mc:AlternateContent xmlns:mc="http://schemas.openxmlformats.org/markup-compatibility/2006">
    <mc:Choice Requires="x15">
      <x15ac:absPath xmlns:x15ac="http://schemas.microsoft.com/office/spreadsheetml/2010/11/ac" url="\\172.30.220.123\01_toyohashi\45_産業部\70_農業支援課\課内\010-070 認定農業者\農業経営改善計画\様式\"/>
    </mc:Choice>
  </mc:AlternateContent>
  <bookViews>
    <workbookView xWindow="-122" yWindow="-122" windowWidth="20725" windowHeight="11166"/>
  </bookViews>
  <sheets>
    <sheet name="簡易版" sheetId="1" r:id="rId1"/>
    <sheet name="収支計画(法人)" sheetId="2" r:id="rId2"/>
  </sheets>
  <externalReferences>
    <externalReference r:id="rId3"/>
  </externalReferences>
  <definedNames>
    <definedName name="_xlnm.Print_Area" localSheetId="0">簡易版!$B$2:$AI$92</definedName>
    <definedName name="_xlnm.Print_Area" localSheetId="1">'収支計画(法人)'!$A$1:$P$77</definedName>
  </definedNames>
  <calcPr calcId="162913"/>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AA14" i="1" l="1"/>
  <c r="M2" i="2" l="1"/>
  <c r="C60" i="1"/>
  <c r="K44" i="2"/>
  <c r="R59" i="2"/>
  <c r="K51" i="2"/>
  <c r="R51" i="2"/>
  <c r="I47" i="2"/>
  <c r="I55" i="2" s="1"/>
  <c r="I61" i="2" s="1"/>
  <c r="I67" i="2" s="1"/>
  <c r="I20" i="1" s="1"/>
  <c r="H47" i="2"/>
  <c r="H55" i="2" s="1"/>
  <c r="H61" i="2" s="1"/>
  <c r="H67" i="2" s="1"/>
  <c r="G47" i="2"/>
  <c r="G55" i="2" s="1"/>
  <c r="G61" i="2" s="1"/>
  <c r="G67" i="2" s="1"/>
  <c r="R65" i="2"/>
  <c r="S65" i="2" s="1"/>
  <c r="T65" i="2" s="1"/>
  <c r="U65" i="2" s="1"/>
  <c r="R63" i="2"/>
  <c r="S63" i="2" s="1"/>
  <c r="T63" i="2" s="1"/>
  <c r="U63" i="2" s="1"/>
  <c r="R57" i="2"/>
  <c r="R48" i="2"/>
  <c r="S48" i="2" s="1"/>
  <c r="T48" i="2" s="1"/>
  <c r="U48" i="2" s="1"/>
  <c r="R44" i="2"/>
  <c r="S44" i="2" s="1"/>
  <c r="T44" i="2" s="1"/>
  <c r="U44" i="2" s="1"/>
  <c r="R41" i="2"/>
  <c r="S41" i="2" s="1"/>
  <c r="T41" i="2" s="1"/>
  <c r="U41" i="2" s="1"/>
  <c r="J65" i="2"/>
  <c r="J63" i="2"/>
  <c r="J59" i="2"/>
  <c r="K59" i="2" s="1"/>
  <c r="J57" i="2"/>
  <c r="K57" i="2" s="1"/>
  <c r="J53" i="2"/>
  <c r="F52" i="2"/>
  <c r="J51" i="2"/>
  <c r="I50" i="2"/>
  <c r="H50" i="2"/>
  <c r="G50" i="2"/>
  <c r="J49" i="2"/>
  <c r="J48" i="2"/>
  <c r="J44" i="2"/>
  <c r="I43" i="2"/>
  <c r="H43" i="2"/>
  <c r="G43" i="2"/>
  <c r="J41" i="2"/>
  <c r="K65" i="2" l="1"/>
  <c r="O65" i="2"/>
  <c r="N65" i="2"/>
  <c r="M65" i="2"/>
  <c r="L65" i="2"/>
  <c r="L51" i="2"/>
  <c r="M44" i="2"/>
  <c r="N44" i="2" s="1"/>
  <c r="O44" i="2" s="1"/>
  <c r="L44" i="2"/>
  <c r="L63" i="2"/>
  <c r="K63" i="2"/>
  <c r="N63" i="2"/>
  <c r="O63" i="2"/>
  <c r="M63" i="2"/>
  <c r="S57" i="2"/>
  <c r="L57" i="2"/>
  <c r="S59" i="2"/>
  <c r="L59" i="2"/>
  <c r="S51" i="2"/>
  <c r="T51" i="2" s="1"/>
  <c r="U51" i="2" s="1"/>
  <c r="J50" i="2"/>
  <c r="J43" i="2"/>
  <c r="K43" i="2"/>
  <c r="T57" i="2" l="1"/>
  <c r="M57" i="2"/>
  <c r="T59" i="2"/>
  <c r="M59" i="2"/>
  <c r="M51" i="2"/>
  <c r="N51" i="2" s="1"/>
  <c r="O51" i="2" s="1"/>
  <c r="K41" i="2"/>
  <c r="L43" i="2"/>
  <c r="L41" i="2" s="1"/>
  <c r="U57" i="2" l="1"/>
  <c r="O57" i="2" s="1"/>
  <c r="N57" i="2"/>
  <c r="U59" i="2"/>
  <c r="O59" i="2" s="1"/>
  <c r="N59" i="2"/>
  <c r="M43" i="2"/>
  <c r="M41" i="2" s="1"/>
  <c r="N43" i="2"/>
  <c r="N41" i="2" s="1"/>
  <c r="O43" i="2"/>
  <c r="O41" i="2" s="1"/>
  <c r="K13" i="2" l="1"/>
  <c r="L13" i="2" s="1"/>
  <c r="M13" i="2" s="1"/>
  <c r="N13" i="2" s="1"/>
  <c r="O13" i="2" s="1"/>
  <c r="K8" i="2" l="1"/>
  <c r="L8" i="2" s="1"/>
  <c r="M8" i="2" s="1"/>
  <c r="N8" i="2" s="1"/>
  <c r="O8" i="2" s="1"/>
  <c r="H5" i="2" l="1"/>
  <c r="G5" i="2" s="1"/>
  <c r="AG25" i="1" l="1"/>
  <c r="AD4" i="1"/>
  <c r="R57" i="1"/>
  <c r="G60" i="1" l="1"/>
  <c r="AA21" i="1" l="1"/>
  <c r="W21" i="1"/>
  <c r="AG43" i="1" l="1"/>
  <c r="AC43" i="1"/>
  <c r="O43" i="1"/>
  <c r="K43" i="1"/>
  <c r="AG35" i="1"/>
  <c r="Q34" i="1"/>
  <c r="O5" i="2"/>
  <c r="W24" i="1"/>
  <c r="L24" i="1"/>
  <c r="AC19" i="1"/>
  <c r="O19" i="1"/>
  <c r="G63" i="1"/>
  <c r="G62" i="1"/>
  <c r="G61" i="1"/>
  <c r="D18" i="2" l="1"/>
  <c r="D13" i="2"/>
  <c r="E17" i="2" s="1"/>
  <c r="D8" i="2"/>
  <c r="Q11" i="2" s="1"/>
  <c r="M163" i="2"/>
  <c r="H163" i="2"/>
  <c r="M162" i="2"/>
  <c r="H162" i="2"/>
  <c r="M161" i="2"/>
  <c r="H161" i="2"/>
  <c r="M160" i="2"/>
  <c r="H160" i="2"/>
  <c r="M159" i="2"/>
  <c r="H159" i="2"/>
  <c r="I152" i="2"/>
  <c r="H152" i="2"/>
  <c r="G152" i="2"/>
  <c r="G124" i="2"/>
  <c r="T122" i="2"/>
  <c r="O122" i="2"/>
  <c r="N122" i="2"/>
  <c r="M122" i="2"/>
  <c r="L122" i="2"/>
  <c r="K122" i="2"/>
  <c r="J122" i="2"/>
  <c r="P122" i="2" s="1"/>
  <c r="T121" i="2"/>
  <c r="T120" i="2" s="1"/>
  <c r="J121" i="2"/>
  <c r="P121" i="2" s="1"/>
  <c r="J123" i="2" s="1"/>
  <c r="T118" i="2"/>
  <c r="O118" i="2"/>
  <c r="N118" i="2"/>
  <c r="M118" i="2"/>
  <c r="L118" i="2"/>
  <c r="K118" i="2"/>
  <c r="J118" i="2"/>
  <c r="P118" i="2" s="1"/>
  <c r="T117" i="2"/>
  <c r="T116" i="2" s="1"/>
  <c r="J117" i="2"/>
  <c r="P117" i="2" s="1"/>
  <c r="J119" i="2" s="1"/>
  <c r="K117" i="2" s="1"/>
  <c r="T114" i="2"/>
  <c r="O114" i="2"/>
  <c r="N114" i="2"/>
  <c r="M114" i="2"/>
  <c r="L114" i="2"/>
  <c r="K114" i="2"/>
  <c r="J114" i="2"/>
  <c r="P114" i="2" s="1"/>
  <c r="T113" i="2"/>
  <c r="T112" i="2" s="1"/>
  <c r="J113" i="2"/>
  <c r="P113" i="2" s="1"/>
  <c r="J115" i="2" s="1"/>
  <c r="K113" i="2" s="1"/>
  <c r="T110" i="2"/>
  <c r="O110" i="2"/>
  <c r="N110" i="2"/>
  <c r="M110" i="2"/>
  <c r="L110" i="2"/>
  <c r="K110" i="2"/>
  <c r="J110" i="2"/>
  <c r="P110" i="2" s="1"/>
  <c r="T109" i="2"/>
  <c r="T108" i="2" s="1"/>
  <c r="J109" i="2"/>
  <c r="P109" i="2" s="1"/>
  <c r="J111" i="2" s="1"/>
  <c r="T106" i="2"/>
  <c r="O106" i="2"/>
  <c r="N106" i="2"/>
  <c r="M106" i="2"/>
  <c r="L106" i="2"/>
  <c r="K106" i="2"/>
  <c r="J106" i="2"/>
  <c r="P106" i="2" s="1"/>
  <c r="T105" i="2"/>
  <c r="T104" i="2" s="1"/>
  <c r="J105" i="2"/>
  <c r="P105" i="2" s="1"/>
  <c r="J107" i="2" s="1"/>
  <c r="T102" i="2"/>
  <c r="O102" i="2"/>
  <c r="N102" i="2"/>
  <c r="M102" i="2"/>
  <c r="L102" i="2"/>
  <c r="K102" i="2"/>
  <c r="J102" i="2"/>
  <c r="P102" i="2" s="1"/>
  <c r="T101" i="2"/>
  <c r="T100" i="2" s="1"/>
  <c r="J101" i="2"/>
  <c r="P101" i="2" s="1"/>
  <c r="J103" i="2" s="1"/>
  <c r="T98" i="2"/>
  <c r="O98" i="2"/>
  <c r="N98" i="2"/>
  <c r="M98" i="2"/>
  <c r="L98" i="2"/>
  <c r="K98" i="2"/>
  <c r="J98" i="2"/>
  <c r="P98" i="2" s="1"/>
  <c r="T97" i="2"/>
  <c r="T96" i="2" s="1"/>
  <c r="J97" i="2"/>
  <c r="P97" i="2" s="1"/>
  <c r="J99" i="2" s="1"/>
  <c r="T94" i="2"/>
  <c r="O94" i="2"/>
  <c r="M94" i="2"/>
  <c r="L94" i="2"/>
  <c r="K94" i="2"/>
  <c r="J94" i="2"/>
  <c r="P94" i="2" s="1"/>
  <c r="T93" i="2"/>
  <c r="T92" i="2" s="1"/>
  <c r="J93" i="2"/>
  <c r="P93" i="2" s="1"/>
  <c r="J95" i="2" s="1"/>
  <c r="T90" i="2"/>
  <c r="L90" i="2"/>
  <c r="K90" i="2"/>
  <c r="J90" i="2"/>
  <c r="O90" i="2" s="1"/>
  <c r="T89" i="2"/>
  <c r="T88" i="2" s="1"/>
  <c r="J89" i="2"/>
  <c r="P89" i="2" s="1"/>
  <c r="J91" i="2" s="1"/>
  <c r="T86" i="2"/>
  <c r="J86" i="2"/>
  <c r="L86" i="2" s="1"/>
  <c r="T85" i="2"/>
  <c r="T84" i="2" s="1"/>
  <c r="J85" i="2"/>
  <c r="P85" i="2" s="1"/>
  <c r="J87" i="2" s="1"/>
  <c r="J79" i="2"/>
  <c r="H79" i="2"/>
  <c r="M79" i="2" s="1"/>
  <c r="J78" i="2"/>
  <c r="H78" i="2"/>
  <c r="N78" i="2" s="1"/>
  <c r="J77" i="2"/>
  <c r="H77" i="2"/>
  <c r="M77" i="2" s="1"/>
  <c r="J76" i="2"/>
  <c r="H76" i="2"/>
  <c r="M76" i="2" s="1"/>
  <c r="J75" i="2"/>
  <c r="H75" i="2"/>
  <c r="M75" i="2" s="1"/>
  <c r="J74" i="2"/>
  <c r="H74" i="2"/>
  <c r="N74" i="2" s="1"/>
  <c r="J73" i="2"/>
  <c r="H73" i="2"/>
  <c r="M73" i="2" s="1"/>
  <c r="J72" i="2"/>
  <c r="H72" i="2"/>
  <c r="M72" i="2" s="1"/>
  <c r="J71" i="2"/>
  <c r="H71" i="2"/>
  <c r="J70" i="2"/>
  <c r="H70" i="2"/>
  <c r="R39" i="2"/>
  <c r="I39" i="2"/>
  <c r="H39" i="2"/>
  <c r="G39" i="2"/>
  <c r="I36" i="2"/>
  <c r="H36" i="2"/>
  <c r="G36" i="2"/>
  <c r="I34" i="2"/>
  <c r="H34" i="2"/>
  <c r="G34" i="2"/>
  <c r="K33" i="2"/>
  <c r="L33" i="2" s="1"/>
  <c r="M33" i="2" s="1"/>
  <c r="N33" i="2" s="1"/>
  <c r="O33" i="2" s="1"/>
  <c r="D33" i="2"/>
  <c r="F36" i="2" s="1"/>
  <c r="I31" i="2"/>
  <c r="H31" i="2"/>
  <c r="G31" i="2"/>
  <c r="I29" i="2"/>
  <c r="H29" i="2"/>
  <c r="G29" i="2"/>
  <c r="K28" i="2"/>
  <c r="L28" i="2" s="1"/>
  <c r="M28" i="2" s="1"/>
  <c r="D28" i="2"/>
  <c r="Q29" i="2" s="1"/>
  <c r="I26" i="2"/>
  <c r="H26" i="2"/>
  <c r="G26" i="2"/>
  <c r="I24" i="2"/>
  <c r="H24" i="2"/>
  <c r="G24" i="2"/>
  <c r="K23" i="2"/>
  <c r="L23" i="2" s="1"/>
  <c r="M23" i="2" s="1"/>
  <c r="N23" i="2" s="1"/>
  <c r="O23" i="2" s="1"/>
  <c r="D23" i="2"/>
  <c r="F25" i="2" s="1"/>
  <c r="F22" i="2"/>
  <c r="E22" i="2"/>
  <c r="I21" i="2"/>
  <c r="H21" i="2"/>
  <c r="G21" i="2"/>
  <c r="F21" i="2"/>
  <c r="E20" i="2"/>
  <c r="Q19" i="2"/>
  <c r="I19" i="2"/>
  <c r="H19" i="2"/>
  <c r="G19" i="2"/>
  <c r="K18" i="2"/>
  <c r="L18" i="2" s="1"/>
  <c r="M18" i="2" s="1"/>
  <c r="N18" i="2" s="1"/>
  <c r="I16" i="2"/>
  <c r="H16" i="2"/>
  <c r="G16" i="2"/>
  <c r="I14" i="2"/>
  <c r="H14" i="2"/>
  <c r="G14" i="2"/>
  <c r="I11" i="2"/>
  <c r="H11" i="2"/>
  <c r="G11" i="2"/>
  <c r="I9" i="2"/>
  <c r="H9" i="2"/>
  <c r="G9" i="2"/>
  <c r="J7" i="2"/>
  <c r="J47" i="2" s="1"/>
  <c r="N5" i="2"/>
  <c r="M5" i="2" s="1"/>
  <c r="L5" i="2" s="1"/>
  <c r="K5" i="2" s="1"/>
  <c r="J4" i="2"/>
  <c r="L76" i="2" l="1"/>
  <c r="S39" i="2"/>
  <c r="T39" i="2" s="1"/>
  <c r="U39" i="2" s="1"/>
  <c r="K86" i="2"/>
  <c r="M86" i="2"/>
  <c r="N75" i="2"/>
  <c r="M74" i="2"/>
  <c r="O72" i="2"/>
  <c r="L73" i="2"/>
  <c r="K76" i="2"/>
  <c r="O79" i="2"/>
  <c r="O75" i="2"/>
  <c r="N76" i="2"/>
  <c r="L77" i="2"/>
  <c r="M78" i="2"/>
  <c r="K79" i="2"/>
  <c r="K75" i="2"/>
  <c r="O76" i="2"/>
  <c r="N79" i="2"/>
  <c r="K101" i="2"/>
  <c r="K103" i="2" s="1"/>
  <c r="K115" i="2"/>
  <c r="Q16" i="2"/>
  <c r="F17" i="2"/>
  <c r="F15" i="2"/>
  <c r="E13" i="2"/>
  <c r="F14" i="2"/>
  <c r="Q14" i="2"/>
  <c r="P86" i="2"/>
  <c r="N86" i="2" s="1"/>
  <c r="N70" i="2" s="1"/>
  <c r="P90" i="2"/>
  <c r="K85" i="2"/>
  <c r="K87" i="2" s="1"/>
  <c r="M90" i="2"/>
  <c r="N90" i="2"/>
  <c r="M71" i="2"/>
  <c r="N94" i="2"/>
  <c r="L127" i="2"/>
  <c r="K72" i="2"/>
  <c r="L72" i="2"/>
  <c r="N72" i="2"/>
  <c r="K71" i="2"/>
  <c r="N71" i="2"/>
  <c r="O71" i="2"/>
  <c r="J13" i="2"/>
  <c r="J21" i="2"/>
  <c r="K21" i="2" s="1"/>
  <c r="L21" i="2" s="1"/>
  <c r="M21" i="2" s="1"/>
  <c r="N21" i="2" s="1"/>
  <c r="O21" i="2" s="1"/>
  <c r="J39" i="2"/>
  <c r="N39" i="2" s="1"/>
  <c r="J15" i="2"/>
  <c r="J9" i="2"/>
  <c r="K9" i="2" s="1"/>
  <c r="L9" i="2" s="1"/>
  <c r="M9" i="2" s="1"/>
  <c r="N9" i="2" s="1"/>
  <c r="O9" i="2" s="1"/>
  <c r="J12" i="2"/>
  <c r="J24" i="2"/>
  <c r="K24" i="2" s="1"/>
  <c r="L24" i="2" s="1"/>
  <c r="M24" i="2" s="1"/>
  <c r="N24" i="2" s="1"/>
  <c r="O24" i="2" s="1"/>
  <c r="O25" i="2" s="1"/>
  <c r="J26" i="2"/>
  <c r="K26" i="2" s="1"/>
  <c r="L26" i="2" s="1"/>
  <c r="M26" i="2" s="1"/>
  <c r="N26" i="2" s="1"/>
  <c r="O26" i="2" s="1"/>
  <c r="J27" i="2"/>
  <c r="I21" i="1"/>
  <c r="E28" i="2"/>
  <c r="F29" i="2"/>
  <c r="F30" i="2"/>
  <c r="Q31" i="2"/>
  <c r="F28" i="2"/>
  <c r="E32" i="2"/>
  <c r="F13" i="2"/>
  <c r="F9" i="2"/>
  <c r="N28" i="2"/>
  <c r="L113" i="2"/>
  <c r="L115" i="2" s="1"/>
  <c r="K97" i="2"/>
  <c r="K99" i="2" s="1"/>
  <c r="O18" i="2"/>
  <c r="J29" i="1" s="1"/>
  <c r="E12" i="2"/>
  <c r="Q9" i="2"/>
  <c r="E10" i="2"/>
  <c r="F12" i="2"/>
  <c r="E23" i="2"/>
  <c r="F24" i="2"/>
  <c r="K93" i="2"/>
  <c r="K95" i="2" s="1"/>
  <c r="K121" i="2"/>
  <c r="K123" i="2" s="1"/>
  <c r="E8" i="2"/>
  <c r="F10" i="2"/>
  <c r="Q21" i="2"/>
  <c r="F18" i="2"/>
  <c r="F20" i="2"/>
  <c r="F19" i="2"/>
  <c r="E18" i="2"/>
  <c r="J29" i="2"/>
  <c r="K29" i="2" s="1"/>
  <c r="L29" i="2" s="1"/>
  <c r="M29" i="2" s="1"/>
  <c r="N29" i="2" s="1"/>
  <c r="O29" i="2" s="1"/>
  <c r="J36" i="2"/>
  <c r="K36" i="2" s="1"/>
  <c r="L36" i="2" s="1"/>
  <c r="M36" i="2" s="1"/>
  <c r="N36" i="2" s="1"/>
  <c r="O36" i="2" s="1"/>
  <c r="K109" i="2"/>
  <c r="K111" i="2" s="1"/>
  <c r="E27" i="2"/>
  <c r="Q24" i="2"/>
  <c r="Q26" i="2"/>
  <c r="F23" i="2"/>
  <c r="E25" i="2"/>
  <c r="F26" i="2"/>
  <c r="F27" i="2"/>
  <c r="Q36" i="2"/>
  <c r="F33" i="2"/>
  <c r="F35" i="2"/>
  <c r="F34" i="2"/>
  <c r="E33" i="2"/>
  <c r="E37" i="2"/>
  <c r="Q34" i="2"/>
  <c r="E35" i="2"/>
  <c r="F37" i="2"/>
  <c r="J35" i="2"/>
  <c r="J32" i="2"/>
  <c r="J37" i="2"/>
  <c r="J34" i="2"/>
  <c r="K34" i="2" s="1"/>
  <c r="J31" i="2"/>
  <c r="K31" i="2" s="1"/>
  <c r="L31" i="2" s="1"/>
  <c r="M31" i="2" s="1"/>
  <c r="N31" i="2" s="1"/>
  <c r="O31" i="2" s="1"/>
  <c r="J38" i="2"/>
  <c r="K38" i="2" s="1"/>
  <c r="L38" i="2" s="1"/>
  <c r="M38" i="2" s="1"/>
  <c r="N38" i="2" s="1"/>
  <c r="O38" i="2" s="1"/>
  <c r="J23" i="2"/>
  <c r="J20" i="2"/>
  <c r="J17" i="2"/>
  <c r="J55" i="2" s="1"/>
  <c r="J61" i="2" s="1"/>
  <c r="J67" i="2" s="1"/>
  <c r="J14" i="2"/>
  <c r="K14" i="2" s="1"/>
  <c r="J33" i="2"/>
  <c r="J28" i="2"/>
  <c r="J25" i="2"/>
  <c r="J22" i="2"/>
  <c r="J19" i="2"/>
  <c r="K19" i="2" s="1"/>
  <c r="L19" i="2" s="1"/>
  <c r="M19" i="2" s="1"/>
  <c r="N19" i="2" s="1"/>
  <c r="O19" i="2" s="1"/>
  <c r="J16" i="2"/>
  <c r="J8" i="2"/>
  <c r="F8" i="2"/>
  <c r="J10" i="2"/>
  <c r="F11" i="2"/>
  <c r="J11" i="2"/>
  <c r="K11" i="2" s="1"/>
  <c r="L11" i="2" s="1"/>
  <c r="M11" i="2" s="1"/>
  <c r="N11" i="2" s="1"/>
  <c r="O11" i="2" s="1"/>
  <c r="J18" i="2"/>
  <c r="J30" i="2"/>
  <c r="L70" i="2"/>
  <c r="K70" i="2"/>
  <c r="M70" i="2"/>
  <c r="K89" i="2"/>
  <c r="K91" i="2" s="1"/>
  <c r="K119" i="2"/>
  <c r="E15" i="2"/>
  <c r="F16" i="2"/>
  <c r="O77" i="2"/>
  <c r="K77" i="2"/>
  <c r="N77" i="2"/>
  <c r="L78" i="2"/>
  <c r="O78" i="2"/>
  <c r="K78" i="2"/>
  <c r="H164" i="2"/>
  <c r="F32" i="2"/>
  <c r="F31" i="2"/>
  <c r="E30" i="2"/>
  <c r="O73" i="2"/>
  <c r="K73" i="2"/>
  <c r="N73" i="2"/>
  <c r="L74" i="2"/>
  <c r="O74" i="2"/>
  <c r="K74" i="2"/>
  <c r="K127" i="2"/>
  <c r="K105" i="2"/>
  <c r="K107" i="2" s="1"/>
  <c r="M164" i="2"/>
  <c r="L71" i="2"/>
  <c r="L75" i="2"/>
  <c r="L79" i="2"/>
  <c r="L52" i="2" l="1"/>
  <c r="L50" i="2" s="1"/>
  <c r="L48" i="2" s="1"/>
  <c r="M52" i="2"/>
  <c r="M50" i="2" s="1"/>
  <c r="M48" i="2" s="1"/>
  <c r="N52" i="2"/>
  <c r="N50" i="2" s="1"/>
  <c r="N48" i="2" s="1"/>
  <c r="K52" i="2"/>
  <c r="K50" i="2" s="1"/>
  <c r="K48" i="2" s="1"/>
  <c r="K25" i="2"/>
  <c r="L39" i="2"/>
  <c r="M127" i="2"/>
  <c r="O86" i="2"/>
  <c r="M25" i="2"/>
  <c r="M27" i="2" s="1"/>
  <c r="N25" i="2"/>
  <c r="N27" i="2" s="1"/>
  <c r="L25" i="2"/>
  <c r="L27" i="2" s="1"/>
  <c r="L101" i="2"/>
  <c r="L103" i="2" s="1"/>
  <c r="M101" i="2" s="1"/>
  <c r="M103" i="2" s="1"/>
  <c r="N101" i="2" s="1"/>
  <c r="N103" i="2" s="1"/>
  <c r="N127" i="2"/>
  <c r="M39" i="2"/>
  <c r="K16" i="2"/>
  <c r="L16" i="2" s="1"/>
  <c r="M16" i="2" s="1"/>
  <c r="N16" i="2" s="1"/>
  <c r="O16" i="2" s="1"/>
  <c r="L10" i="2"/>
  <c r="L12" i="2" s="1"/>
  <c r="K10" i="2"/>
  <c r="K12" i="2" s="1"/>
  <c r="K30" i="2"/>
  <c r="K32" i="2" s="1"/>
  <c r="L30" i="2"/>
  <c r="L32" i="2" s="1"/>
  <c r="O39" i="2"/>
  <c r="K39" i="2"/>
  <c r="L20" i="2"/>
  <c r="L22" i="2" s="1"/>
  <c r="K27" i="2"/>
  <c r="O27" i="2"/>
  <c r="L121" i="2"/>
  <c r="L123" i="2" s="1"/>
  <c r="M113" i="2"/>
  <c r="M115" i="2" s="1"/>
  <c r="L109" i="2"/>
  <c r="L111" i="2" s="1"/>
  <c r="L97" i="2"/>
  <c r="L99" i="2" s="1"/>
  <c r="L85" i="2"/>
  <c r="L87" i="2" s="1"/>
  <c r="L105" i="2"/>
  <c r="L107" i="2" s="1"/>
  <c r="J28" i="1"/>
  <c r="M20" i="2"/>
  <c r="M22" i="2" s="1"/>
  <c r="L93" i="2"/>
  <c r="L14" i="2"/>
  <c r="K15" i="2"/>
  <c r="K20" i="2"/>
  <c r="K22" i="2" s="1"/>
  <c r="O20" i="2"/>
  <c r="M10" i="2"/>
  <c r="M12" i="2" s="1"/>
  <c r="M30" i="2"/>
  <c r="M32" i="2" s="1"/>
  <c r="L117" i="2"/>
  <c r="L119" i="2" s="1"/>
  <c r="L89" i="2"/>
  <c r="L91" i="2" s="1"/>
  <c r="L34" i="2"/>
  <c r="K35" i="2"/>
  <c r="K37" i="2" s="1"/>
  <c r="K126" i="2"/>
  <c r="N20" i="2"/>
  <c r="N22" i="2" s="1"/>
  <c r="O28" i="2"/>
  <c r="O30" i="2" s="1"/>
  <c r="O32" i="2" s="1"/>
  <c r="N30" i="2"/>
  <c r="N32" i="2" s="1"/>
  <c r="K17" i="2" l="1"/>
  <c r="K3" i="2" s="1"/>
  <c r="K7" i="2" s="1"/>
  <c r="O127" i="2"/>
  <c r="O70" i="2"/>
  <c r="L126" i="2"/>
  <c r="O22" i="2"/>
  <c r="L29" i="1"/>
  <c r="M109" i="2"/>
  <c r="M111" i="2" s="1"/>
  <c r="M89" i="2"/>
  <c r="M91" i="2" s="1"/>
  <c r="M105" i="2"/>
  <c r="M107" i="2" s="1"/>
  <c r="N113" i="2"/>
  <c r="N115" i="2" s="1"/>
  <c r="M85" i="2"/>
  <c r="M87" i="2" s="1"/>
  <c r="M121" i="2"/>
  <c r="M123" i="2" s="1"/>
  <c r="M97" i="2"/>
  <c r="M99" i="2" s="1"/>
  <c r="O101" i="2"/>
  <c r="O103" i="2" s="1"/>
  <c r="L95" i="2"/>
  <c r="M117" i="2"/>
  <c r="M119" i="2" s="1"/>
  <c r="N10" i="2"/>
  <c r="N12" i="2" s="1"/>
  <c r="M34" i="2"/>
  <c r="L35" i="2"/>
  <c r="L37" i="2" s="1"/>
  <c r="M14" i="2"/>
  <c r="L15" i="2"/>
  <c r="L17" i="2" s="1"/>
  <c r="O52" i="2" l="1"/>
  <c r="O50" i="2" s="1"/>
  <c r="O48" i="2" s="1"/>
  <c r="K47" i="2"/>
  <c r="K55" i="2" s="1"/>
  <c r="K61" i="2" s="1"/>
  <c r="K67" i="2" s="1"/>
  <c r="O10" i="2"/>
  <c r="O12" i="2" s="1"/>
  <c r="J27" i="1"/>
  <c r="L3" i="2"/>
  <c r="L7" i="2" s="1"/>
  <c r="N105" i="2"/>
  <c r="N107" i="2" s="1"/>
  <c r="N85" i="2"/>
  <c r="N87" i="2" s="1"/>
  <c r="N97" i="2"/>
  <c r="N99" i="2" s="1"/>
  <c r="O113" i="2"/>
  <c r="O115" i="2" s="1"/>
  <c r="N109" i="2"/>
  <c r="N111" i="2" s="1"/>
  <c r="N89" i="2"/>
  <c r="N91" i="2" s="1"/>
  <c r="M93" i="2"/>
  <c r="M126" i="2" s="1"/>
  <c r="N14" i="2"/>
  <c r="M15" i="2"/>
  <c r="M17" i="2" s="1"/>
  <c r="N117" i="2"/>
  <c r="N119" i="2" s="1"/>
  <c r="N121" i="2"/>
  <c r="N123" i="2" s="1"/>
  <c r="N34" i="2"/>
  <c r="M35" i="2"/>
  <c r="M37" i="2" s="1"/>
  <c r="L47" i="2" l="1"/>
  <c r="L55" i="2" s="1"/>
  <c r="L61" i="2" s="1"/>
  <c r="L67" i="2" s="1"/>
  <c r="L27" i="1"/>
  <c r="M95" i="2"/>
  <c r="M3" i="2"/>
  <c r="M7" i="2" s="1"/>
  <c r="O117" i="2"/>
  <c r="O119" i="2" s="1"/>
  <c r="O89" i="2"/>
  <c r="O91" i="2" s="1"/>
  <c r="O97" i="2"/>
  <c r="O99" i="2"/>
  <c r="O85" i="2"/>
  <c r="O87" i="2" s="1"/>
  <c r="O121" i="2"/>
  <c r="O123" i="2" s="1"/>
  <c r="O105" i="2"/>
  <c r="O107" i="2" s="1"/>
  <c r="O14" i="2"/>
  <c r="O15" i="2" s="1"/>
  <c r="N15" i="2"/>
  <c r="N17" i="2" s="1"/>
  <c r="N93" i="2"/>
  <c r="N126" i="2" s="1"/>
  <c r="O109" i="2"/>
  <c r="O111" i="2" s="1"/>
  <c r="O34" i="2"/>
  <c r="O35" i="2" s="1"/>
  <c r="O37" i="2" s="1"/>
  <c r="N35" i="2"/>
  <c r="N37" i="2" s="1"/>
  <c r="M47" i="2" l="1"/>
  <c r="M55" i="2" s="1"/>
  <c r="M61" i="2" s="1"/>
  <c r="M67" i="2" s="1"/>
  <c r="O17" i="2"/>
  <c r="L28" i="1"/>
  <c r="N3" i="2"/>
  <c r="N7" i="2" s="1"/>
  <c r="N95" i="2"/>
  <c r="N47" i="2" l="1"/>
  <c r="N55" i="2" s="1"/>
  <c r="N61" i="2" s="1"/>
  <c r="N67" i="2" s="1"/>
  <c r="O3" i="2"/>
  <c r="O7" i="2" s="1"/>
  <c r="O93" i="2"/>
  <c r="O126" i="2" s="1"/>
  <c r="O47" i="2" l="1"/>
  <c r="O55" i="2" s="1"/>
  <c r="O61" i="2" s="1"/>
  <c r="O67" i="2" s="1"/>
  <c r="M20" i="1" s="1"/>
  <c r="M21" i="1" s="1"/>
  <c r="O95" i="2"/>
</calcChain>
</file>

<file path=xl/comments1.xml><?xml version="1.0" encoding="utf-8"?>
<comments xmlns="http://schemas.openxmlformats.org/spreadsheetml/2006/main">
  <authors>
    <author>愛知県</author>
  </authors>
  <commentList>
    <comment ref="G60" authorId="0" shapeId="0">
      <text>
        <r>
          <rPr>
            <b/>
            <sz val="9"/>
            <color indexed="81"/>
            <rFont val="ＭＳ Ｐゴシック"/>
            <family val="3"/>
            <charset val="128"/>
          </rPr>
          <t>右所定欄に生年月日を記入してください。</t>
        </r>
        <r>
          <rPr>
            <sz val="9"/>
            <color indexed="81"/>
            <rFont val="ＭＳ Ｐゴシック"/>
            <family val="3"/>
            <charset val="128"/>
          </rPr>
          <t xml:space="preserve">
</t>
        </r>
      </text>
    </comment>
  </commentList>
</comments>
</file>

<file path=xl/comments2.xml><?xml version="1.0" encoding="utf-8"?>
<comments xmlns="http://schemas.openxmlformats.org/spreadsheetml/2006/main">
  <authors>
    <author>豊橋市役所</author>
    <author>愛知県</author>
  </authors>
  <commentList>
    <comment ref="I5" authorId="0" shapeId="0">
      <text>
        <r>
          <rPr>
            <sz val="9"/>
            <color indexed="81"/>
            <rFont val="ＭＳ Ｐゴシック"/>
            <family val="3"/>
            <charset val="128"/>
          </rPr>
          <t>ここに決算書の最新年を入力すると他の年が自動で入ります。</t>
        </r>
      </text>
    </comment>
    <comment ref="D8" authorId="0" shapeId="0">
      <text>
        <r>
          <rPr>
            <sz val="9"/>
            <color indexed="81"/>
            <rFont val="ＭＳ Ｐゴシック"/>
            <family val="3"/>
            <charset val="128"/>
          </rPr>
          <t>２/５ページの③の作目が自動で入ります</t>
        </r>
      </text>
    </comment>
    <comment ref="F10" authorId="1" shapeId="0">
      <text>
        <r>
          <rPr>
            <sz val="9"/>
            <color indexed="81"/>
            <rFont val="ＭＳ Ｐゴシック"/>
            <family val="3"/>
            <charset val="128"/>
          </rPr>
          <t xml:space="preserve">初期設定は「kg」。変更は手動で。
</t>
        </r>
      </text>
    </comment>
  </commentList>
</comments>
</file>

<file path=xl/sharedStrings.xml><?xml version="1.0" encoding="utf-8"?>
<sst xmlns="http://schemas.openxmlformats.org/spreadsheetml/2006/main" count="703" uniqueCount="459">
  <si>
    <t>農林水産大臣  殿</t>
  </si>
  <si>
    <t>フリガナ</t>
  </si>
  <si>
    <t>法人番号</t>
  </si>
  <si>
    <t>現    状</t>
  </si>
  <si>
    <t>現      状</t>
  </si>
  <si>
    <t>所在地</t>
  </si>
  <si>
    <t>地目</t>
  </si>
  <si>
    <t>都道府県名</t>
  </si>
  <si>
    <t>市町村名</t>
  </si>
  <si>
    <t>所有地</t>
  </si>
  <si>
    <t>借入地</t>
  </si>
  <si>
    <t xml:space="preserve">  農業経営基盤強化促進法（昭和５５年法律第６５号）第１２条第１項の規定に基づき、次の農業経営改善計画の認定を申請します。</t>
    <phoneticPr fontId="2"/>
  </si>
  <si>
    <t>農　業　経　営　改　善　計　画</t>
    <phoneticPr fontId="2"/>
  </si>
  <si>
    <t>現　　　状</t>
    <rPh sb="0" eb="1">
      <t>ウツツ</t>
    </rPh>
    <rPh sb="4" eb="5">
      <t>ジョウ</t>
    </rPh>
    <phoneticPr fontId="2"/>
  </si>
  <si>
    <t>ア　農用地</t>
    <rPh sb="2" eb="5">
      <t>ノウヨウチ</t>
    </rPh>
    <phoneticPr fontId="2"/>
  </si>
  <si>
    <t>区   分</t>
    <phoneticPr fontId="2"/>
  </si>
  <si>
    <t>規　　模</t>
    <rPh sb="0" eb="1">
      <t>キ</t>
    </rPh>
    <rPh sb="3" eb="4">
      <t>ボ</t>
    </rPh>
    <phoneticPr fontId="2"/>
  </si>
  <si>
    <t>（１）営農類型</t>
    <rPh sb="3" eb="5">
      <t>エイノウ</t>
    </rPh>
    <rPh sb="5" eb="7">
      <t>ルイケイ</t>
    </rPh>
    <phoneticPr fontId="2"/>
  </si>
  <si>
    <t>（１）生産</t>
    <rPh sb="3" eb="5">
      <t>セイサン</t>
    </rPh>
    <phoneticPr fontId="2"/>
  </si>
  <si>
    <t>イ　農業生産施設</t>
    <rPh sb="2" eb="4">
      <t>ノウギョウ</t>
    </rPh>
    <rPh sb="4" eb="6">
      <t>セイサン</t>
    </rPh>
    <rPh sb="6" eb="8">
      <t>シセツ</t>
    </rPh>
    <phoneticPr fontId="2"/>
  </si>
  <si>
    <t>種　別</t>
    <rPh sb="0" eb="1">
      <t>シュ</t>
    </rPh>
    <rPh sb="2" eb="3">
      <t>ベツ</t>
    </rPh>
    <phoneticPr fontId="2"/>
  </si>
  <si>
    <t>①　農業経営体の営農活動の現状及び目標</t>
    <rPh sb="13" eb="15">
      <t>ゲンジョウ</t>
    </rPh>
    <rPh sb="15" eb="16">
      <t>オヨ</t>
    </rPh>
    <rPh sb="17" eb="19">
      <t>モクヒョウ</t>
    </rPh>
    <phoneticPr fontId="2"/>
  </si>
  <si>
    <t>（３）農用地及び農業生産施設</t>
    <rPh sb="3" eb="6">
      <t>ノウヨウチ</t>
    </rPh>
    <rPh sb="6" eb="7">
      <t>オヨ</t>
    </rPh>
    <rPh sb="8" eb="10">
      <t>ノウギョウ</t>
    </rPh>
    <rPh sb="10" eb="12">
      <t>セイサン</t>
    </rPh>
    <rPh sb="12" eb="14">
      <t>シセツ</t>
    </rPh>
    <phoneticPr fontId="2"/>
  </si>
  <si>
    <t>②  農業経営の規模拡大に関する現状及び目標</t>
    <rPh sb="10" eb="12">
      <t>カクダイ</t>
    </rPh>
    <rPh sb="16" eb="18">
      <t>ゲンジョウ</t>
    </rPh>
    <rPh sb="18" eb="19">
      <t>オヨ</t>
    </rPh>
    <phoneticPr fontId="2"/>
  </si>
  <si>
    <t>現状</t>
    <rPh sb="0" eb="2">
      <t>ゲンジョウ</t>
    </rPh>
    <phoneticPr fontId="2"/>
  </si>
  <si>
    <t>主たる従事者の人数</t>
    <rPh sb="0" eb="1">
      <t>シュ</t>
    </rPh>
    <rPh sb="3" eb="6">
      <t>ジュウジシャ</t>
    </rPh>
    <rPh sb="7" eb="9">
      <t>ニンズウ</t>
    </rPh>
    <phoneticPr fontId="2"/>
  </si>
  <si>
    <t>事  業  内　容</t>
    <rPh sb="6" eb="7">
      <t>ウチ</t>
    </rPh>
    <rPh sb="8" eb="9">
      <t>カタチ</t>
    </rPh>
    <phoneticPr fontId="2"/>
  </si>
  <si>
    <t>作目・部門名
（耕　　種）</t>
    <rPh sb="8" eb="9">
      <t>コウ</t>
    </rPh>
    <rPh sb="11" eb="12">
      <t>タネ</t>
    </rPh>
    <phoneticPr fontId="2"/>
  </si>
  <si>
    <t>作目・部門名
（畜　　産）</t>
    <rPh sb="8" eb="9">
      <t>チク</t>
    </rPh>
    <rPh sb="11" eb="12">
      <t>サン</t>
    </rPh>
    <phoneticPr fontId="2"/>
  </si>
  <si>
    <t>（２）農畜産物の加工・販売その他の
　関連・附帯事業（売上げ）</t>
    <phoneticPr fontId="2"/>
  </si>
  <si>
    <t>年間所得</t>
    <rPh sb="0" eb="2">
      <t>ネンカン</t>
    </rPh>
    <rPh sb="2" eb="4">
      <t>ショトク</t>
    </rPh>
    <phoneticPr fontId="2"/>
  </si>
  <si>
    <t>現状</t>
    <rPh sb="0" eb="2">
      <t>ゲンジョウ</t>
    </rPh>
    <phoneticPr fontId="2"/>
  </si>
  <si>
    <t>□酪  農 □肉用牛 □養  豚 □養  鶏 □養　蚕 □その他の畜産（　　　　　）</t>
    <phoneticPr fontId="2"/>
  </si>
  <si>
    <t>主たる従事者１人
当たりの年間所得</t>
    <rPh sb="0" eb="1">
      <t>シュ</t>
    </rPh>
    <rPh sb="3" eb="6">
      <t>ジュウジシャ</t>
    </rPh>
    <rPh sb="7" eb="8">
      <t>ニン</t>
    </rPh>
    <rPh sb="9" eb="10">
      <t>ア</t>
    </rPh>
    <rPh sb="13" eb="15">
      <t>ネンカン</t>
    </rPh>
    <rPh sb="15" eb="17">
      <t>ショトク</t>
    </rPh>
    <phoneticPr fontId="2"/>
  </si>
  <si>
    <t>（２）農業経営の現状及びその改善に関する目標</t>
    <rPh sb="3" eb="5">
      <t>ノウギョウ</t>
    </rPh>
    <rPh sb="5" eb="7">
      <t>ケイエイ</t>
    </rPh>
    <rPh sb="8" eb="10">
      <t>ゲンジョウ</t>
    </rPh>
    <rPh sb="10" eb="11">
      <t>オヨ</t>
    </rPh>
    <rPh sb="14" eb="16">
      <t>カイゼン</t>
    </rPh>
    <rPh sb="17" eb="18">
      <t>カン</t>
    </rPh>
    <rPh sb="20" eb="22">
      <t>モクヒョウ</t>
    </rPh>
    <phoneticPr fontId="2"/>
  </si>
  <si>
    <t>③　生産方式の合理化に関する現状と目標・措置</t>
    <rPh sb="2" eb="4">
      <t>セイサン</t>
    </rPh>
    <rPh sb="4" eb="6">
      <t>ホウシキ</t>
    </rPh>
    <rPh sb="11" eb="12">
      <t>カン</t>
    </rPh>
    <rPh sb="14" eb="16">
      <t>ゲンジョウ</t>
    </rPh>
    <rPh sb="17" eb="19">
      <t>モクヒョウ</t>
    </rPh>
    <rPh sb="20" eb="22">
      <t>ソチ</t>
    </rPh>
    <phoneticPr fontId="2"/>
  </si>
  <si>
    <t>主たる従事者１人
当たりの年間労働時間</t>
    <rPh sb="0" eb="1">
      <t>シュ</t>
    </rPh>
    <rPh sb="3" eb="6">
      <t>ジュウジシャ</t>
    </rPh>
    <rPh sb="7" eb="8">
      <t>ニン</t>
    </rPh>
    <rPh sb="9" eb="10">
      <t>ア</t>
    </rPh>
    <rPh sb="13" eb="15">
      <t>ネンカン</t>
    </rPh>
    <rPh sb="15" eb="17">
      <t>ロウドウ</t>
    </rPh>
    <rPh sb="17" eb="19">
      <t>ジカン</t>
    </rPh>
    <phoneticPr fontId="2"/>
  </si>
  <si>
    <t>年間労働時間</t>
    <rPh sb="0" eb="2">
      <t>ネンカン</t>
    </rPh>
    <rPh sb="2" eb="4">
      <t>ロウドウ</t>
    </rPh>
    <rPh sb="4" eb="6">
      <t>ジカン</t>
    </rPh>
    <phoneticPr fontId="2"/>
  </si>
  <si>
    <t>（参考）経営の構成</t>
    <rPh sb="1" eb="3">
      <t>サンコウ</t>
    </rPh>
    <phoneticPr fontId="2"/>
  </si>
  <si>
    <t>（１）構成員・役員</t>
    <rPh sb="3" eb="4">
      <t>カマエ</t>
    </rPh>
    <rPh sb="4" eb="5">
      <t>シゲル</t>
    </rPh>
    <rPh sb="5" eb="6">
      <t>イン</t>
    </rPh>
    <rPh sb="7" eb="9">
      <t>ヤクイン</t>
    </rPh>
    <phoneticPr fontId="2"/>
  </si>
  <si>
    <r>
      <rPr>
        <sz val="12"/>
        <rFont val="ＭＳ 明朝"/>
        <family val="1"/>
        <charset val="128"/>
      </rPr>
      <t xml:space="preserve">氏    名
</t>
    </r>
    <r>
      <rPr>
        <sz val="9"/>
        <rFont val="ＭＳ 明朝"/>
        <family val="1"/>
        <charset val="128"/>
      </rPr>
      <t>(法人経営にあっては役員の氏名）</t>
    </r>
    <phoneticPr fontId="2"/>
  </si>
  <si>
    <t>年齢</t>
  </si>
  <si>
    <t>性別</t>
  </si>
  <si>
    <t>代表者との続柄(法人経営にあっては役職)</t>
  </si>
  <si>
    <t>担当業務</t>
  </si>
  <si>
    <t>主たる
従事者</t>
    <rPh sb="0" eb="1">
      <t>シュ</t>
    </rPh>
    <rPh sb="4" eb="7">
      <t>ジュウジシャ</t>
    </rPh>
    <phoneticPr fontId="2"/>
  </si>
  <si>
    <t>（２）雇  用  者</t>
    <phoneticPr fontId="2"/>
  </si>
  <si>
    <t>常時雇（年間）</t>
  </si>
  <si>
    <t>実 人 数</t>
  </si>
  <si>
    <t>現状</t>
  </si>
  <si>
    <t>人</t>
  </si>
  <si>
    <t>見通し</t>
  </si>
  <si>
    <t>臨時雇（年間）</t>
  </si>
  <si>
    <t>延べ人数</t>
  </si>
  <si>
    <t>（代表者）</t>
    <phoneticPr fontId="2"/>
  </si>
  <si>
    <t>数量</t>
    <rPh sb="0" eb="2">
      <t>スウリョウ</t>
    </rPh>
    <phoneticPr fontId="2"/>
  </si>
  <si>
    <t>備考</t>
    <rPh sb="0" eb="2">
      <t>ビコウ</t>
    </rPh>
    <phoneticPr fontId="2"/>
  </si>
  <si>
    <t>農業用機械等の名称</t>
    <rPh sb="0" eb="3">
      <t>ノウギョウヨウ</t>
    </rPh>
    <rPh sb="3" eb="5">
      <t>キカイ</t>
    </rPh>
    <rPh sb="5" eb="6">
      <t>トウ</t>
    </rPh>
    <rPh sb="7" eb="9">
      <t>メイショウ</t>
    </rPh>
    <phoneticPr fontId="2"/>
  </si>
  <si>
    <t>（別紙）生産方式の合理化に係る農業用機械等の取得計画</t>
    <rPh sb="1" eb="3">
      <t>ベッシ</t>
    </rPh>
    <rPh sb="4" eb="6">
      <t>セイサン</t>
    </rPh>
    <rPh sb="6" eb="8">
      <t>ホウシキ</t>
    </rPh>
    <rPh sb="9" eb="12">
      <t>ゴウリカ</t>
    </rPh>
    <rPh sb="13" eb="14">
      <t>カカ</t>
    </rPh>
    <rPh sb="15" eb="18">
      <t>ノウギョウヨウ</t>
    </rPh>
    <rPh sb="18" eb="20">
      <t>キカイ</t>
    </rPh>
    <rPh sb="20" eb="21">
      <t>トウ</t>
    </rPh>
    <rPh sb="22" eb="24">
      <t>シュトク</t>
    </rPh>
    <rPh sb="24" eb="26">
      <t>ケイカク</t>
    </rPh>
    <phoneticPr fontId="2"/>
  </si>
  <si>
    <t>　「農業用機械等の名称」欄には、生産方式の合理化のために、取得する予定の農業用の機械及び装置、器具及び備品、</t>
    <rPh sb="2" eb="5">
      <t>ノウギョウヨウ</t>
    </rPh>
    <rPh sb="5" eb="7">
      <t>キカイ</t>
    </rPh>
    <rPh sb="7" eb="8">
      <t>トウ</t>
    </rPh>
    <rPh sb="9" eb="11">
      <t>メイショウ</t>
    </rPh>
    <rPh sb="12" eb="13">
      <t>ラン</t>
    </rPh>
    <phoneticPr fontId="2"/>
  </si>
  <si>
    <t>（②「（３）農用地及び農業生産施設」に記載しているものは記載不要。）</t>
    <phoneticPr fontId="2"/>
  </si>
  <si>
    <t>建物及びその附属設備、構築物並びにソフトウェア等を記載する。</t>
    <rPh sb="23" eb="24">
      <t>トウ</t>
    </rPh>
    <phoneticPr fontId="2"/>
  </si>
  <si>
    <t>生産量</t>
    <rPh sb="0" eb="3">
      <t>セイサンリョウ</t>
    </rPh>
    <phoneticPr fontId="2"/>
  </si>
  <si>
    <r>
      <t>飼養頭数</t>
    </r>
    <r>
      <rPr>
        <sz val="9"/>
        <rFont val="ＭＳ 明朝"/>
        <family val="1"/>
        <charset val="128"/>
      </rPr>
      <t>（頭、羽）</t>
    </r>
    <phoneticPr fontId="2"/>
  </si>
  <si>
    <t>□複合経営</t>
    <rPh sb="1" eb="3">
      <t>フクゴウ</t>
    </rPh>
    <rPh sb="3" eb="5">
      <t>ケイエイ</t>
    </rPh>
    <phoneticPr fontId="2"/>
  </si>
  <si>
    <t>連絡先</t>
    <rPh sb="0" eb="3">
      <t>レンラクサキ</t>
    </rPh>
    <phoneticPr fontId="2"/>
  </si>
  <si>
    <t>⑥　その他の農業経営の改善に関する現状と目標・措置</t>
    <rPh sb="4" eb="5">
      <t>ホカ</t>
    </rPh>
    <rPh sb="6" eb="8">
      <t>ノウギョウ</t>
    </rPh>
    <rPh sb="8" eb="10">
      <t>ケイエイ</t>
    </rPh>
    <rPh sb="11" eb="13">
      <t>カイゼン</t>
    </rPh>
    <rPh sb="14" eb="15">
      <t>カン</t>
    </rPh>
    <rPh sb="23" eb="25">
      <t>ソチ</t>
    </rPh>
    <phoneticPr fontId="2"/>
  </si>
  <si>
    <t>④　経営管理の合理化に関する現状と目標・措置</t>
    <phoneticPr fontId="2"/>
  </si>
  <si>
    <t>⑤　農業従事の態様の改善に関する現状と目標・措置</t>
    <phoneticPr fontId="2"/>
  </si>
  <si>
    <t>申請者</t>
    <rPh sb="0" eb="3">
      <t>シンセイシャ</t>
    </rPh>
    <phoneticPr fontId="2"/>
  </si>
  <si>
    <t>住所</t>
    <rPh sb="0" eb="2">
      <t>ジュウショ</t>
    </rPh>
    <phoneticPr fontId="2"/>
  </si>
  <si>
    <t>フリガナ</t>
    <phoneticPr fontId="2"/>
  </si>
  <si>
    <t>生年月日・
法人設立年月日　　　　　　　　　　　　　　　　　　　　　　　　　　　　　　　　　　</t>
    <rPh sb="0" eb="2">
      <t>セイネン</t>
    </rPh>
    <rPh sb="2" eb="4">
      <t>ガッピ</t>
    </rPh>
    <rPh sb="6" eb="8">
      <t>ホウジン</t>
    </rPh>
    <rPh sb="8" eb="10">
      <t>セツリツ</t>
    </rPh>
    <rPh sb="10" eb="13">
      <t>ネンガッピ</t>
    </rPh>
    <phoneticPr fontId="2"/>
  </si>
  <si>
    <t>　　　　　　　　　　　</t>
    <phoneticPr fontId="2"/>
  </si>
  <si>
    <t>代表者氏名
（法人のみ）</t>
    <rPh sb="0" eb="3">
      <t>ダイヒョウシャ</t>
    </rPh>
    <rPh sb="3" eb="5">
      <t>シメイ</t>
    </rPh>
    <rPh sb="7" eb="9">
      <t>ホウジン</t>
    </rPh>
    <phoneticPr fontId="2"/>
  </si>
  <si>
    <t>現　状</t>
    <phoneticPr fontId="2"/>
  </si>
  <si>
    <t>棟</t>
    <rPh sb="0" eb="1">
      <t>トウ</t>
    </rPh>
    <phoneticPr fontId="2"/>
  </si>
  <si>
    <t>㎡</t>
    <phoneticPr fontId="2"/>
  </si>
  <si>
    <t>経 営 面 積 合 計</t>
    <phoneticPr fontId="2"/>
  </si>
  <si>
    <t>その他</t>
    <phoneticPr fontId="2"/>
  </si>
  <si>
    <t>個人・法人名</t>
    <phoneticPr fontId="2"/>
  </si>
  <si>
    <t>作付面積(a)</t>
    <phoneticPr fontId="2"/>
  </si>
  <si>
    <t>年間農業
従事時間</t>
    <rPh sb="7" eb="9">
      <t>ジカン</t>
    </rPh>
    <phoneticPr fontId="2"/>
  </si>
  <si>
    <t>□施設野菜 □果樹類 □花き・花木　□その他の作物（　　　　）</t>
    <phoneticPr fontId="2"/>
  </si>
  <si>
    <t>□施設野菜 □果樹類 □花き・花木　□その他の作物（　　　）</t>
    <phoneticPr fontId="2"/>
  </si>
  <si>
    <t>豊橋市長  殿</t>
    <rPh sb="0" eb="2">
      <t>トヨハシ</t>
    </rPh>
    <phoneticPr fontId="2"/>
  </si>
  <si>
    <t>愛知県知事  殿</t>
    <rPh sb="0" eb="2">
      <t>アイチ</t>
    </rPh>
    <phoneticPr fontId="2"/>
  </si>
  <si>
    <t>東海農政局長  殿</t>
    <rPh sb="0" eb="2">
      <t>トウカイ</t>
    </rPh>
    <rPh sb="2" eb="5">
      <t>ノウセイキョク</t>
    </rPh>
    <rPh sb="5" eb="6">
      <t>チョウ</t>
    </rPh>
    <phoneticPr fontId="2"/>
  </si>
  <si>
    <t>別紙</t>
    <rPh sb="0" eb="2">
      <t>ベッシ</t>
    </rPh>
    <phoneticPr fontId="2"/>
  </si>
  <si>
    <t>Ver1.79</t>
    <phoneticPr fontId="2"/>
  </si>
  <si>
    <t>様式２</t>
    <rPh sb="0" eb="2">
      <t>ヨウシキ</t>
    </rPh>
    <phoneticPr fontId="2"/>
  </si>
  <si>
    <t>農業経営改善計画認定申請にかかる収支計画</t>
    <rPh sb="0" eb="2">
      <t>ノウギョウ</t>
    </rPh>
    <rPh sb="2" eb="4">
      <t>ケイエイ</t>
    </rPh>
    <rPh sb="4" eb="6">
      <t>カイゼン</t>
    </rPh>
    <rPh sb="6" eb="8">
      <t>ケイカク</t>
    </rPh>
    <rPh sb="8" eb="10">
      <t>ニンテイ</t>
    </rPh>
    <rPh sb="10" eb="12">
      <t>シンセイ</t>
    </rPh>
    <rPh sb="16" eb="18">
      <t>シュウシ</t>
    </rPh>
    <rPh sb="18" eb="20">
      <t>ケイカク</t>
    </rPh>
    <phoneticPr fontId="2"/>
  </si>
  <si>
    <t>氏名</t>
    <rPh sb="0" eb="2">
      <t>シメイ</t>
    </rPh>
    <phoneticPr fontId="2"/>
  </si>
  <si>
    <t>目標（申請時）</t>
    <rPh sb="0" eb="2">
      <t>モクヒョウ</t>
    </rPh>
    <rPh sb="3" eb="5">
      <t>シンセイ</t>
    </rPh>
    <rPh sb="5" eb="6">
      <t>トキ</t>
    </rPh>
    <phoneticPr fontId="2"/>
  </si>
  <si>
    <t>３年前</t>
    <rPh sb="1" eb="2">
      <t>ネン</t>
    </rPh>
    <rPh sb="2" eb="3">
      <t>マエ</t>
    </rPh>
    <phoneticPr fontId="2"/>
  </si>
  <si>
    <t>２年前</t>
    <rPh sb="1" eb="3">
      <t>ネンマエ</t>
    </rPh>
    <phoneticPr fontId="2"/>
  </si>
  <si>
    <t>１年前</t>
    <rPh sb="1" eb="3">
      <t>ネンマエ</t>
    </rPh>
    <phoneticPr fontId="2"/>
  </si>
  <si>
    <t>１年目</t>
    <rPh sb="1" eb="3">
      <t>ネンメ</t>
    </rPh>
    <phoneticPr fontId="2"/>
  </si>
  <si>
    <t>２年目</t>
    <rPh sb="1" eb="3">
      <t>ネンメ</t>
    </rPh>
    <phoneticPr fontId="2"/>
  </si>
  <si>
    <t>３年目</t>
    <rPh sb="1" eb="3">
      <t>ネンメ</t>
    </rPh>
    <phoneticPr fontId="2"/>
  </si>
  <si>
    <t>４年目</t>
    <rPh sb="1" eb="3">
      <t>ネンメ</t>
    </rPh>
    <phoneticPr fontId="2"/>
  </si>
  <si>
    <t>５年目</t>
    <rPh sb="1" eb="3">
      <t>ネンメ</t>
    </rPh>
    <phoneticPr fontId="2"/>
  </si>
  <si>
    <t>　</t>
    <phoneticPr fontId="2"/>
  </si>
  <si>
    <t>　</t>
    <phoneticPr fontId="2"/>
  </si>
  <si>
    <t>千円</t>
    <rPh sb="0" eb="2">
      <t>センエン</t>
    </rPh>
    <phoneticPr fontId="2"/>
  </si>
  <si>
    <t>〔参考〕</t>
    <rPh sb="1" eb="3">
      <t>サンコウ</t>
    </rPh>
    <phoneticPr fontId="2"/>
  </si>
  <si>
    <t>農業収入</t>
    <rPh sb="0" eb="2">
      <t>ノウギョウ</t>
    </rPh>
    <rPh sb="2" eb="4">
      <t>シュウニュウ</t>
    </rPh>
    <phoneticPr fontId="2"/>
  </si>
  <si>
    <t>Ａ</t>
    <phoneticPr fontId="2"/>
  </si>
  <si>
    <t>地域標準値</t>
    <rPh sb="0" eb="2">
      <t>チイキ</t>
    </rPh>
    <rPh sb="2" eb="4">
      <t>ヒョウジュン</t>
    </rPh>
    <rPh sb="4" eb="5">
      <t>アタイ</t>
    </rPh>
    <phoneticPr fontId="2"/>
  </si>
  <si>
    <t>作目</t>
    <rPh sb="0" eb="1">
      <t>サク</t>
    </rPh>
    <rPh sb="1" eb="2">
      <t>モク</t>
    </rPh>
    <phoneticPr fontId="2"/>
  </si>
  <si>
    <t>反収：</t>
    <rPh sb="0" eb="2">
      <t>タンシュウ</t>
    </rPh>
    <phoneticPr fontId="2"/>
  </si>
  <si>
    <t>←</t>
    <phoneticPr fontId="2"/>
  </si>
  <si>
    <t>単価：</t>
    <rPh sb="0" eb="2">
      <t>タンカ</t>
    </rPh>
    <phoneticPr fontId="2"/>
  </si>
  <si>
    <t>←</t>
    <phoneticPr fontId="2"/>
  </si>
  <si>
    <t>←</t>
    <phoneticPr fontId="2"/>
  </si>
  <si>
    <t>作業受託</t>
    <rPh sb="0" eb="2">
      <t>サギョウ</t>
    </rPh>
    <rPh sb="2" eb="4">
      <t>ジュタク</t>
    </rPh>
    <phoneticPr fontId="2"/>
  </si>
  <si>
    <t>収入</t>
    <rPh sb="0" eb="2">
      <t>シュウニュウ</t>
    </rPh>
    <phoneticPr fontId="2"/>
  </si>
  <si>
    <t>その他</t>
    <rPh sb="2" eb="3">
      <t>タ</t>
    </rPh>
    <phoneticPr fontId="2"/>
  </si>
  <si>
    <t>減価償却費</t>
    <rPh sb="0" eb="2">
      <t>ゲンカ</t>
    </rPh>
    <rPh sb="2" eb="5">
      <t>ショウキャクヒ</t>
    </rPh>
    <phoneticPr fontId="2"/>
  </si>
  <si>
    <t>減価償却資産名</t>
    <rPh sb="0" eb="2">
      <t>ゲンカ</t>
    </rPh>
    <rPh sb="2" eb="4">
      <t>ショウキャク</t>
    </rPh>
    <rPh sb="4" eb="6">
      <t>シサン</t>
    </rPh>
    <rPh sb="6" eb="7">
      <t>メイ</t>
    </rPh>
    <phoneticPr fontId="2"/>
  </si>
  <si>
    <t>取得価額</t>
    <rPh sb="0" eb="2">
      <t>シュトク</t>
    </rPh>
    <rPh sb="2" eb="4">
      <t>カガク</t>
    </rPh>
    <phoneticPr fontId="2"/>
  </si>
  <si>
    <t>（新規分内訳）</t>
    <rPh sb="1" eb="4">
      <t>シンキブン</t>
    </rPh>
    <rPh sb="4" eb="6">
      <t>ウチワケ</t>
    </rPh>
    <phoneticPr fontId="2"/>
  </si>
  <si>
    <t>〔減価償却費（新規分）計算表〕</t>
    <rPh sb="1" eb="3">
      <t>ゲンカ</t>
    </rPh>
    <rPh sb="3" eb="5">
      <t>ショウキャク</t>
    </rPh>
    <rPh sb="5" eb="6">
      <t>ヒ</t>
    </rPh>
    <rPh sb="7" eb="10">
      <t>シンキブン</t>
    </rPh>
    <rPh sb="11" eb="14">
      <t>ケイサンヒョウ</t>
    </rPh>
    <phoneticPr fontId="2"/>
  </si>
  <si>
    <t>定率</t>
    <rPh sb="0" eb="2">
      <t>テイリツ</t>
    </rPh>
    <phoneticPr fontId="2"/>
  </si>
  <si>
    <t>定額</t>
    <rPh sb="0" eb="2">
      <t>テイガク</t>
    </rPh>
    <phoneticPr fontId="2"/>
  </si>
  <si>
    <t>定率法改定償却率</t>
    <rPh sb="0" eb="3">
      <t>テイリツホウ</t>
    </rPh>
    <rPh sb="3" eb="5">
      <t>カイテイ</t>
    </rPh>
    <rPh sb="5" eb="8">
      <t>ショウキャクリツ</t>
    </rPh>
    <phoneticPr fontId="2"/>
  </si>
  <si>
    <t>定率法保証率</t>
    <rPh sb="0" eb="3">
      <t>テイリツホウ</t>
    </rPh>
    <rPh sb="3" eb="6">
      <t>ホショウリツ</t>
    </rPh>
    <phoneticPr fontId="2"/>
  </si>
  <si>
    <t>①</t>
    <phoneticPr fontId="2"/>
  </si>
  <si>
    <t>資産名</t>
    <rPh sb="0" eb="2">
      <t>シサン</t>
    </rPh>
    <rPh sb="2" eb="3">
      <t>メイ</t>
    </rPh>
    <phoneticPr fontId="2"/>
  </si>
  <si>
    <t>耐用年数</t>
    <rPh sb="0" eb="2">
      <t>タイヨウ</t>
    </rPh>
    <rPh sb="2" eb="4">
      <t>ネンスウ</t>
    </rPh>
    <phoneticPr fontId="2"/>
  </si>
  <si>
    <t>年</t>
    <rPh sb="0" eb="1">
      <t>ネン</t>
    </rPh>
    <phoneticPr fontId="2"/>
  </si>
  <si>
    <t>①</t>
    <phoneticPr fontId="2"/>
  </si>
  <si>
    <t>定率法</t>
    <rPh sb="0" eb="3">
      <t>テイリツホウ</t>
    </rPh>
    <phoneticPr fontId="2"/>
  </si>
  <si>
    <t>償却保証額</t>
    <rPh sb="0" eb="2">
      <t>ショウキャク</t>
    </rPh>
    <rPh sb="4" eb="5">
      <t>ガク</t>
    </rPh>
    <phoneticPr fontId="2"/>
  </si>
  <si>
    <t>１年</t>
    <rPh sb="1" eb="2">
      <t>ネン</t>
    </rPh>
    <phoneticPr fontId="2"/>
  </si>
  <si>
    <t>取得年</t>
    <rPh sb="0" eb="2">
      <t>シュトク</t>
    </rPh>
    <rPh sb="2" eb="3">
      <t>ネン</t>
    </rPh>
    <phoneticPr fontId="2"/>
  </si>
  <si>
    <t>年目～</t>
    <rPh sb="0" eb="2">
      <t>ネンメ</t>
    </rPh>
    <phoneticPr fontId="2"/>
  </si>
  <si>
    <t>保 証 率</t>
    <phoneticPr fontId="2"/>
  </si>
  <si>
    <t>２年</t>
    <rPh sb="1" eb="2">
      <t>ネン</t>
    </rPh>
    <phoneticPr fontId="2"/>
  </si>
  <si>
    <t>改定償却率</t>
  </si>
  <si>
    <t>３年</t>
    <rPh sb="1" eb="2">
      <t>ネン</t>
    </rPh>
    <phoneticPr fontId="2"/>
  </si>
  <si>
    <t>４年</t>
    <rPh sb="1" eb="2">
      <t>ネン</t>
    </rPh>
    <phoneticPr fontId="2"/>
  </si>
  <si>
    <t>②</t>
    <phoneticPr fontId="2"/>
  </si>
  <si>
    <t>５年</t>
    <rPh sb="1" eb="2">
      <t>ネン</t>
    </rPh>
    <phoneticPr fontId="2"/>
  </si>
  <si>
    <t>保 証 率</t>
    <phoneticPr fontId="2"/>
  </si>
  <si>
    <t>６年</t>
    <rPh sb="1" eb="2">
      <t>ネン</t>
    </rPh>
    <phoneticPr fontId="2"/>
  </si>
  <si>
    <t>７年</t>
    <rPh sb="1" eb="2">
      <t>ネン</t>
    </rPh>
    <phoneticPr fontId="2"/>
  </si>
  <si>
    <t>８年</t>
    <rPh sb="1" eb="2">
      <t>ネン</t>
    </rPh>
    <phoneticPr fontId="2"/>
  </si>
  <si>
    <t>③</t>
    <phoneticPr fontId="2"/>
  </si>
  <si>
    <t>９年</t>
    <rPh sb="1" eb="2">
      <t>ネン</t>
    </rPh>
    <phoneticPr fontId="2"/>
  </si>
  <si>
    <t>１０年</t>
    <rPh sb="2" eb="3">
      <t>ネン</t>
    </rPh>
    <phoneticPr fontId="2"/>
  </si>
  <si>
    <t>１１年</t>
    <rPh sb="2" eb="3">
      <t>ネン</t>
    </rPh>
    <phoneticPr fontId="2"/>
  </si>
  <si>
    <t>１２年</t>
    <rPh sb="2" eb="3">
      <t>ネン</t>
    </rPh>
    <phoneticPr fontId="2"/>
  </si>
  <si>
    <t>④</t>
    <phoneticPr fontId="2"/>
  </si>
  <si>
    <t>１３年</t>
    <rPh sb="2" eb="3">
      <t>ネン</t>
    </rPh>
    <phoneticPr fontId="2"/>
  </si>
  <si>
    <t>１４年</t>
    <rPh sb="2" eb="3">
      <t>ネン</t>
    </rPh>
    <phoneticPr fontId="2"/>
  </si>
  <si>
    <t>１５年</t>
    <rPh sb="2" eb="3">
      <t>ネン</t>
    </rPh>
    <phoneticPr fontId="2"/>
  </si>
  <si>
    <t>１６年</t>
    <rPh sb="2" eb="3">
      <t>ネン</t>
    </rPh>
    <phoneticPr fontId="2"/>
  </si>
  <si>
    <t>⑤</t>
    <phoneticPr fontId="2"/>
  </si>
  <si>
    <t>１７年</t>
    <rPh sb="2" eb="3">
      <t>ネン</t>
    </rPh>
    <phoneticPr fontId="2"/>
  </si>
  <si>
    <t>１８年</t>
    <rPh sb="2" eb="3">
      <t>ネン</t>
    </rPh>
    <phoneticPr fontId="2"/>
  </si>
  <si>
    <t>１９年</t>
    <rPh sb="2" eb="3">
      <t>ネン</t>
    </rPh>
    <phoneticPr fontId="2"/>
  </si>
  <si>
    <t>２０年</t>
    <rPh sb="2" eb="3">
      <t>ネン</t>
    </rPh>
    <phoneticPr fontId="2"/>
  </si>
  <si>
    <t>⑥</t>
    <phoneticPr fontId="2"/>
  </si>
  <si>
    <t>２１年</t>
    <rPh sb="2" eb="3">
      <t>ネン</t>
    </rPh>
    <phoneticPr fontId="2"/>
  </si>
  <si>
    <t>２２年</t>
    <rPh sb="2" eb="3">
      <t>ネン</t>
    </rPh>
    <phoneticPr fontId="2"/>
  </si>
  <si>
    <t>２３年</t>
    <rPh sb="2" eb="3">
      <t>ネン</t>
    </rPh>
    <phoneticPr fontId="2"/>
  </si>
  <si>
    <t>２４年</t>
    <rPh sb="2" eb="3">
      <t>ネン</t>
    </rPh>
    <phoneticPr fontId="2"/>
  </si>
  <si>
    <t>⑦</t>
    <phoneticPr fontId="2"/>
  </si>
  <si>
    <t>２５年</t>
    <rPh sb="2" eb="3">
      <t>ネン</t>
    </rPh>
    <phoneticPr fontId="2"/>
  </si>
  <si>
    <t>２６年</t>
    <rPh sb="2" eb="3">
      <t>ネン</t>
    </rPh>
    <phoneticPr fontId="2"/>
  </si>
  <si>
    <t>２７年</t>
    <rPh sb="2" eb="3">
      <t>ネン</t>
    </rPh>
    <phoneticPr fontId="2"/>
  </si>
  <si>
    <t>２８年</t>
    <rPh sb="2" eb="3">
      <t>ネン</t>
    </rPh>
    <phoneticPr fontId="2"/>
  </si>
  <si>
    <t>⑧</t>
    <phoneticPr fontId="2"/>
  </si>
  <si>
    <t>２９年</t>
    <rPh sb="2" eb="3">
      <t>ネン</t>
    </rPh>
    <phoneticPr fontId="2"/>
  </si>
  <si>
    <t>３０年</t>
    <rPh sb="2" eb="3">
      <t>ネン</t>
    </rPh>
    <phoneticPr fontId="2"/>
  </si>
  <si>
    <t>３１年</t>
    <rPh sb="2" eb="3">
      <t>ネン</t>
    </rPh>
    <phoneticPr fontId="2"/>
  </si>
  <si>
    <t>３２年</t>
    <rPh sb="2" eb="3">
      <t>ネン</t>
    </rPh>
    <phoneticPr fontId="2"/>
  </si>
  <si>
    <t>⑨</t>
    <phoneticPr fontId="2"/>
  </si>
  <si>
    <t>３３年</t>
    <rPh sb="2" eb="3">
      <t>ネン</t>
    </rPh>
    <phoneticPr fontId="2"/>
  </si>
  <si>
    <t>３４年</t>
    <rPh sb="2" eb="3">
      <t>ネン</t>
    </rPh>
    <phoneticPr fontId="2"/>
  </si>
  <si>
    <t>３５年</t>
    <rPh sb="2" eb="3">
      <t>ネン</t>
    </rPh>
    <phoneticPr fontId="2"/>
  </si>
  <si>
    <t>３６年</t>
    <rPh sb="2" eb="3">
      <t>ネン</t>
    </rPh>
    <phoneticPr fontId="2"/>
  </si>
  <si>
    <t>⑩</t>
    <phoneticPr fontId="2"/>
  </si>
  <si>
    <t>３７年</t>
    <rPh sb="2" eb="3">
      <t>ネン</t>
    </rPh>
    <phoneticPr fontId="2"/>
  </si>
  <si>
    <t>３８年</t>
    <rPh sb="2" eb="3">
      <t>ネン</t>
    </rPh>
    <phoneticPr fontId="2"/>
  </si>
  <si>
    <t>３９年</t>
    <rPh sb="2" eb="3">
      <t>ネン</t>
    </rPh>
    <phoneticPr fontId="2"/>
  </si>
  <si>
    <t>４０年</t>
    <rPh sb="2" eb="3">
      <t>ネン</t>
    </rPh>
    <phoneticPr fontId="2"/>
  </si>
  <si>
    <t>取得金額合計価額</t>
    <rPh sb="0" eb="2">
      <t>シュトク</t>
    </rPh>
    <rPh sb="2" eb="4">
      <t>キンガク</t>
    </rPh>
    <rPh sb="4" eb="6">
      <t>ゴウケイ</t>
    </rPh>
    <rPh sb="6" eb="8">
      <t>カガク</t>
    </rPh>
    <phoneticPr fontId="2"/>
  </si>
  <si>
    <t>〔経費内訳表〕</t>
    <rPh sb="1" eb="3">
      <t>ケイヒ</t>
    </rPh>
    <rPh sb="3" eb="6">
      <t>ウチワケヒョウ</t>
    </rPh>
    <phoneticPr fontId="2"/>
  </si>
  <si>
    <t>(千円）</t>
    <rPh sb="1" eb="3">
      <t>センエン</t>
    </rPh>
    <phoneticPr fontId="2"/>
  </si>
  <si>
    <t>3年前</t>
    <rPh sb="1" eb="3">
      <t>ネンマエ</t>
    </rPh>
    <phoneticPr fontId="2"/>
  </si>
  <si>
    <t>2年前</t>
    <rPh sb="1" eb="3">
      <t>ネンマエ</t>
    </rPh>
    <phoneticPr fontId="2"/>
  </si>
  <si>
    <t>1年前</t>
    <rPh sb="1" eb="3">
      <t>ネンマエ</t>
    </rPh>
    <phoneticPr fontId="2"/>
  </si>
  <si>
    <t>租税公課</t>
    <rPh sb="0" eb="2">
      <t>ソゼイ</t>
    </rPh>
    <rPh sb="2" eb="4">
      <t>コウカ</t>
    </rPh>
    <phoneticPr fontId="2"/>
  </si>
  <si>
    <t>種苗費</t>
    <rPh sb="0" eb="2">
      <t>シュビョウ</t>
    </rPh>
    <rPh sb="2" eb="3">
      <t>ヒ</t>
    </rPh>
    <phoneticPr fontId="2"/>
  </si>
  <si>
    <t>素畜費</t>
    <rPh sb="0" eb="1">
      <t>ソ</t>
    </rPh>
    <rPh sb="1" eb="2">
      <t>チク</t>
    </rPh>
    <rPh sb="2" eb="3">
      <t>ヒ</t>
    </rPh>
    <phoneticPr fontId="2"/>
  </si>
  <si>
    <t>肥料費</t>
    <rPh sb="0" eb="2">
      <t>ヒリョウ</t>
    </rPh>
    <rPh sb="2" eb="3">
      <t>ヒ</t>
    </rPh>
    <phoneticPr fontId="2"/>
  </si>
  <si>
    <t>飼料費</t>
    <rPh sb="0" eb="2">
      <t>シリョウ</t>
    </rPh>
    <rPh sb="2" eb="3">
      <t>ヒ</t>
    </rPh>
    <phoneticPr fontId="2"/>
  </si>
  <si>
    <t>農具費</t>
    <rPh sb="0" eb="2">
      <t>ノウグ</t>
    </rPh>
    <rPh sb="2" eb="3">
      <t>ヒ</t>
    </rPh>
    <phoneticPr fontId="2"/>
  </si>
  <si>
    <t>農薬衛生費</t>
    <rPh sb="0" eb="2">
      <t>ノウヤク</t>
    </rPh>
    <rPh sb="2" eb="5">
      <t>エイセイヒ</t>
    </rPh>
    <phoneticPr fontId="2"/>
  </si>
  <si>
    <t>諸材料費</t>
    <rPh sb="0" eb="1">
      <t>ショ</t>
    </rPh>
    <rPh sb="1" eb="3">
      <t>ザイリョウ</t>
    </rPh>
    <rPh sb="3" eb="4">
      <t>ヒ</t>
    </rPh>
    <phoneticPr fontId="2"/>
  </si>
  <si>
    <t>修繕費</t>
    <rPh sb="0" eb="3">
      <t>シュウゼンヒ</t>
    </rPh>
    <phoneticPr fontId="2"/>
  </si>
  <si>
    <t>動力光熱水費</t>
    <rPh sb="0" eb="2">
      <t>ドウリョク</t>
    </rPh>
    <rPh sb="2" eb="4">
      <t>コウネツ</t>
    </rPh>
    <rPh sb="4" eb="5">
      <t>ミズ</t>
    </rPh>
    <rPh sb="5" eb="6">
      <t>ヒ</t>
    </rPh>
    <phoneticPr fontId="2"/>
  </si>
  <si>
    <t>作業用衣料費</t>
    <rPh sb="0" eb="3">
      <t>サギョウヨウ</t>
    </rPh>
    <rPh sb="3" eb="5">
      <t>イリョウ</t>
    </rPh>
    <rPh sb="5" eb="6">
      <t>ヒ</t>
    </rPh>
    <phoneticPr fontId="2"/>
  </si>
  <si>
    <t>農業共済掛金</t>
    <rPh sb="0" eb="2">
      <t>ノウギョウ</t>
    </rPh>
    <rPh sb="2" eb="4">
      <t>キョウサイ</t>
    </rPh>
    <rPh sb="4" eb="5">
      <t>カ</t>
    </rPh>
    <rPh sb="5" eb="6">
      <t>キン</t>
    </rPh>
    <phoneticPr fontId="2"/>
  </si>
  <si>
    <t>減価償却費</t>
    <rPh sb="0" eb="2">
      <t>ゲンカ</t>
    </rPh>
    <rPh sb="2" eb="4">
      <t>ショウキャク</t>
    </rPh>
    <rPh sb="4" eb="5">
      <t>ヒ</t>
    </rPh>
    <phoneticPr fontId="2"/>
  </si>
  <si>
    <t>荷造運賃手数料</t>
    <rPh sb="0" eb="2">
      <t>ニヅク</t>
    </rPh>
    <rPh sb="2" eb="4">
      <t>ウンチン</t>
    </rPh>
    <rPh sb="4" eb="7">
      <t>テスウリョウ</t>
    </rPh>
    <phoneticPr fontId="2"/>
  </si>
  <si>
    <t>雇人費</t>
    <rPh sb="0" eb="1">
      <t>ヤト</t>
    </rPh>
    <rPh sb="1" eb="2">
      <t>ヒト</t>
    </rPh>
    <rPh sb="2" eb="3">
      <t>ヒ</t>
    </rPh>
    <phoneticPr fontId="2"/>
  </si>
  <si>
    <t>利子割引料</t>
    <rPh sb="0" eb="2">
      <t>リシ</t>
    </rPh>
    <rPh sb="2" eb="4">
      <t>ワリビキ</t>
    </rPh>
    <rPh sb="4" eb="5">
      <t>リョウ</t>
    </rPh>
    <phoneticPr fontId="2"/>
  </si>
  <si>
    <t>地代・賃借料</t>
    <rPh sb="0" eb="2">
      <t>チダイ</t>
    </rPh>
    <rPh sb="3" eb="6">
      <t>チンシャクリョウ</t>
    </rPh>
    <phoneticPr fontId="2"/>
  </si>
  <si>
    <t>上記外</t>
    <rPh sb="0" eb="2">
      <t>ジョウキ</t>
    </rPh>
    <rPh sb="2" eb="3">
      <t>ガイ</t>
    </rPh>
    <phoneticPr fontId="2"/>
  </si>
  <si>
    <t>原材料費</t>
    <rPh sb="0" eb="4">
      <t>ゲンザイリョウヒ</t>
    </rPh>
    <phoneticPr fontId="2"/>
  </si>
  <si>
    <t>施設・機械費</t>
    <rPh sb="0" eb="2">
      <t>シセツ</t>
    </rPh>
    <rPh sb="3" eb="5">
      <t>キカイ</t>
    </rPh>
    <rPh sb="5" eb="6">
      <t>ヒ</t>
    </rPh>
    <phoneticPr fontId="2"/>
  </si>
  <si>
    <t>雇用労賃</t>
    <rPh sb="0" eb="2">
      <t>コヨウ</t>
    </rPh>
    <rPh sb="2" eb="4">
      <t>ロウチン</t>
    </rPh>
    <phoneticPr fontId="2"/>
  </si>
  <si>
    <t>その他　差引</t>
    <rPh sb="2" eb="3">
      <t>タ</t>
    </rPh>
    <rPh sb="4" eb="6">
      <t>サシヒキ</t>
    </rPh>
    <phoneticPr fontId="2"/>
  </si>
  <si>
    <t>合　計</t>
    <rPh sb="0" eb="1">
      <t>ゴウ</t>
    </rPh>
    <rPh sb="2" eb="3">
      <t>ケイ</t>
    </rPh>
    <phoneticPr fontId="2"/>
  </si>
  <si>
    <t>〔作業受託計算表〕</t>
    <rPh sb="1" eb="3">
      <t>サギョウ</t>
    </rPh>
    <rPh sb="3" eb="5">
      <t>ジュタク</t>
    </rPh>
    <rPh sb="5" eb="8">
      <t>ケイサンヒョウ</t>
    </rPh>
    <phoneticPr fontId="2"/>
  </si>
  <si>
    <t>※計算結果を手入力して下さい</t>
    <rPh sb="1" eb="3">
      <t>ケイサン</t>
    </rPh>
    <rPh sb="3" eb="5">
      <t>ケッカ</t>
    </rPh>
    <rPh sb="6" eb="7">
      <t>テ</t>
    </rPh>
    <rPh sb="7" eb="9">
      <t>ニュウリョク</t>
    </rPh>
    <rPh sb="11" eb="12">
      <t>クダ</t>
    </rPh>
    <phoneticPr fontId="2"/>
  </si>
  <si>
    <t>単価(円/10a)</t>
    <rPh sb="0" eb="2">
      <t>タンカ</t>
    </rPh>
    <rPh sb="3" eb="4">
      <t>エン</t>
    </rPh>
    <phoneticPr fontId="2"/>
  </si>
  <si>
    <t>面積 (a)</t>
    <rPh sb="0" eb="2">
      <t>メンセキ</t>
    </rPh>
    <phoneticPr fontId="2"/>
  </si>
  <si>
    <t>金額(千円)</t>
    <rPh sb="0" eb="2">
      <t>キンガク</t>
    </rPh>
    <rPh sb="3" eb="4">
      <t>セン</t>
    </rPh>
    <rPh sb="4" eb="5">
      <t>エン</t>
    </rPh>
    <phoneticPr fontId="2"/>
  </si>
  <si>
    <t>面積(a)</t>
    <rPh sb="0" eb="2">
      <t>メンセキ</t>
    </rPh>
    <phoneticPr fontId="2"/>
  </si>
  <si>
    <t>耕起2回</t>
    <rPh sb="0" eb="1">
      <t>コウ</t>
    </rPh>
    <rPh sb="1" eb="2">
      <t>オ</t>
    </rPh>
    <rPh sb="3" eb="4">
      <t>カイ</t>
    </rPh>
    <phoneticPr fontId="2"/>
  </si>
  <si>
    <t>代かき</t>
    <rPh sb="0" eb="1">
      <t>シロ</t>
    </rPh>
    <phoneticPr fontId="2"/>
  </si>
  <si>
    <t>田植</t>
    <rPh sb="0" eb="2">
      <t>タウ</t>
    </rPh>
    <phoneticPr fontId="2"/>
  </si>
  <si>
    <t>刈取り</t>
    <rPh sb="0" eb="2">
      <t>カリト</t>
    </rPh>
    <phoneticPr fontId="2"/>
  </si>
  <si>
    <t>60ｋｇ</t>
    <phoneticPr fontId="2"/>
  </si>
  <si>
    <t>乾燥調整</t>
    <rPh sb="0" eb="2">
      <t>カンソウ</t>
    </rPh>
    <rPh sb="2" eb="4">
      <t>チョウセイ</t>
    </rPh>
    <phoneticPr fontId="2"/>
  </si>
  <si>
    <t>合計</t>
    <rPh sb="0" eb="2">
      <t>ゴウケイ</t>
    </rPh>
    <phoneticPr fontId="2"/>
  </si>
  <si>
    <t>〔参照〕作目別地域標準収量・単価</t>
    <rPh sb="1" eb="3">
      <t>サンショウ</t>
    </rPh>
    <rPh sb="4" eb="6">
      <t>サクモク</t>
    </rPh>
    <rPh sb="6" eb="7">
      <t>ベツ</t>
    </rPh>
    <rPh sb="11" eb="13">
      <t>シュウリョウ</t>
    </rPh>
    <rPh sb="14" eb="16">
      <t>タンカ</t>
    </rPh>
    <phoneticPr fontId="2"/>
  </si>
  <si>
    <t>作目</t>
    <rPh sb="0" eb="2">
      <t>サクモク</t>
    </rPh>
    <phoneticPr fontId="2"/>
  </si>
  <si>
    <t>収量</t>
    <rPh sb="0" eb="2">
      <t>シュウリョウ</t>
    </rPh>
    <phoneticPr fontId="2"/>
  </si>
  <si>
    <t>単価</t>
    <rPh sb="0" eb="2">
      <t>タンカ</t>
    </rPh>
    <phoneticPr fontId="2"/>
  </si>
  <si>
    <t>分類</t>
    <rPh sb="0" eb="2">
      <t>ブンルイ</t>
    </rPh>
    <phoneticPr fontId="2"/>
  </si>
  <si>
    <t>水稲</t>
    <rPh sb="0" eb="2">
      <t>スイトウ</t>
    </rPh>
    <phoneticPr fontId="2"/>
  </si>
  <si>
    <t>作物</t>
    <rPh sb="0" eb="2">
      <t>サクモツ</t>
    </rPh>
    <phoneticPr fontId="2"/>
  </si>
  <si>
    <t>水稲（直播）</t>
    <rPh sb="0" eb="2">
      <t>スイトウ</t>
    </rPh>
    <rPh sb="3" eb="5">
      <t>チョクハ</t>
    </rPh>
    <phoneticPr fontId="2"/>
  </si>
  <si>
    <t>水稲（移植）</t>
    <rPh sb="0" eb="2">
      <t>スイトウ</t>
    </rPh>
    <rPh sb="3" eb="5">
      <t>イショク</t>
    </rPh>
    <phoneticPr fontId="2"/>
  </si>
  <si>
    <t>麦</t>
    <rPh sb="0" eb="1">
      <t>ムギ</t>
    </rPh>
    <phoneticPr fontId="2"/>
  </si>
  <si>
    <t>大豆</t>
    <rPh sb="0" eb="2">
      <t>ダイズ</t>
    </rPh>
    <phoneticPr fontId="2"/>
  </si>
  <si>
    <t>茶（一番茶）</t>
    <rPh sb="0" eb="1">
      <t>チャ</t>
    </rPh>
    <rPh sb="2" eb="3">
      <t>イチ</t>
    </rPh>
    <rPh sb="3" eb="5">
      <t>バンチャ</t>
    </rPh>
    <phoneticPr fontId="2"/>
  </si>
  <si>
    <t>工芸作物</t>
    <rPh sb="0" eb="2">
      <t>コウゲイ</t>
    </rPh>
    <rPh sb="2" eb="4">
      <t>サクモツ</t>
    </rPh>
    <phoneticPr fontId="2"/>
  </si>
  <si>
    <t>茶（二番茶）</t>
    <rPh sb="0" eb="1">
      <t>チャ</t>
    </rPh>
    <rPh sb="2" eb="3">
      <t>2</t>
    </rPh>
    <rPh sb="3" eb="5">
      <t>バンチャ</t>
    </rPh>
    <phoneticPr fontId="2"/>
  </si>
  <si>
    <t>茶（三番茶）</t>
    <rPh sb="0" eb="1">
      <t>チャ</t>
    </rPh>
    <rPh sb="2" eb="3">
      <t>3</t>
    </rPh>
    <rPh sb="3" eb="5">
      <t>バンチャ</t>
    </rPh>
    <phoneticPr fontId="2"/>
  </si>
  <si>
    <t>タバコ</t>
    <phoneticPr fontId="2"/>
  </si>
  <si>
    <t>葉タバコ</t>
    <rPh sb="0" eb="1">
      <t>ハ</t>
    </rPh>
    <phoneticPr fontId="2"/>
  </si>
  <si>
    <t>イチゴ</t>
    <phoneticPr fontId="2"/>
  </si>
  <si>
    <t>果菜類</t>
    <rPh sb="0" eb="3">
      <t>カサイルイ</t>
    </rPh>
    <phoneticPr fontId="2"/>
  </si>
  <si>
    <t>イチゴ（土耕）</t>
    <rPh sb="4" eb="6">
      <t>ドコウ</t>
    </rPh>
    <phoneticPr fontId="2"/>
  </si>
  <si>
    <t>イチゴ（高設）</t>
    <rPh sb="4" eb="6">
      <t>コウセツ</t>
    </rPh>
    <phoneticPr fontId="2"/>
  </si>
  <si>
    <t>カボチャ</t>
    <phoneticPr fontId="2"/>
  </si>
  <si>
    <t>キュウリ（抑制）</t>
    <rPh sb="5" eb="7">
      <t>ヨクセイ</t>
    </rPh>
    <phoneticPr fontId="2"/>
  </si>
  <si>
    <t>キュウリ（促成）</t>
    <rPh sb="5" eb="7">
      <t>ソクセイ</t>
    </rPh>
    <phoneticPr fontId="2"/>
  </si>
  <si>
    <t>キュウリ（半促成）</t>
    <rPh sb="5" eb="6">
      <t>ハン</t>
    </rPh>
    <rPh sb="6" eb="8">
      <t>ソクセイ</t>
    </rPh>
    <phoneticPr fontId="2"/>
  </si>
  <si>
    <t>キュウリ（夏秋）</t>
    <rPh sb="5" eb="7">
      <t>カシュウ</t>
    </rPh>
    <phoneticPr fontId="2"/>
  </si>
  <si>
    <t>サヤエンドウ</t>
    <phoneticPr fontId="2"/>
  </si>
  <si>
    <t>キヌサヤエンドウ</t>
    <phoneticPr fontId="2"/>
  </si>
  <si>
    <t>スイートコーン</t>
    <phoneticPr fontId="2"/>
  </si>
  <si>
    <t>スイカ</t>
    <phoneticPr fontId="2"/>
  </si>
  <si>
    <t>スナップエンドウ</t>
    <phoneticPr fontId="2"/>
  </si>
  <si>
    <t>トウガン</t>
    <phoneticPr fontId="2"/>
  </si>
  <si>
    <t>トマト</t>
    <phoneticPr fontId="2"/>
  </si>
  <si>
    <t>トマト（抑制）</t>
    <rPh sb="4" eb="6">
      <t>ヨクセイ</t>
    </rPh>
    <phoneticPr fontId="2"/>
  </si>
  <si>
    <t>トマト（促成）</t>
    <rPh sb="4" eb="6">
      <t>ソクセイ</t>
    </rPh>
    <phoneticPr fontId="2"/>
  </si>
  <si>
    <t>トマト（半促成）</t>
    <rPh sb="4" eb="5">
      <t>ハン</t>
    </rPh>
    <rPh sb="5" eb="7">
      <t>ソクセイ</t>
    </rPh>
    <phoneticPr fontId="2"/>
  </si>
  <si>
    <t>加工トマト</t>
    <rPh sb="0" eb="2">
      <t>カコウ</t>
    </rPh>
    <phoneticPr fontId="2"/>
  </si>
  <si>
    <t>ナス</t>
    <phoneticPr fontId="2"/>
  </si>
  <si>
    <t>促成長期</t>
    <rPh sb="0" eb="2">
      <t>ソクセイ</t>
    </rPh>
    <rPh sb="2" eb="4">
      <t>チョウキ</t>
    </rPh>
    <phoneticPr fontId="2"/>
  </si>
  <si>
    <t>ナス（夏秋）</t>
    <rPh sb="3" eb="5">
      <t>カシュウ</t>
    </rPh>
    <phoneticPr fontId="2"/>
  </si>
  <si>
    <t>露地</t>
    <rPh sb="0" eb="2">
      <t>ロジ</t>
    </rPh>
    <phoneticPr fontId="2"/>
  </si>
  <si>
    <t>長ナス</t>
    <rPh sb="0" eb="1">
      <t>ナガ</t>
    </rPh>
    <phoneticPr fontId="2"/>
  </si>
  <si>
    <t>ニガウリ</t>
    <phoneticPr fontId="2"/>
  </si>
  <si>
    <t>ゴーヤー</t>
    <phoneticPr fontId="2"/>
  </si>
  <si>
    <t>ミニトマト</t>
    <phoneticPr fontId="2"/>
  </si>
  <si>
    <t>露地メロン</t>
    <rPh sb="0" eb="2">
      <t>ロジ</t>
    </rPh>
    <phoneticPr fontId="2"/>
  </si>
  <si>
    <t>メロン（露地）</t>
    <rPh sb="4" eb="6">
      <t>ロジ</t>
    </rPh>
    <phoneticPr fontId="2"/>
  </si>
  <si>
    <t>温室メロン</t>
    <rPh sb="0" eb="2">
      <t>オンシツ</t>
    </rPh>
    <phoneticPr fontId="2"/>
  </si>
  <si>
    <t>メロン（温室）</t>
    <rPh sb="4" eb="6">
      <t>オンシツ</t>
    </rPh>
    <phoneticPr fontId="2"/>
  </si>
  <si>
    <t>アールスメロン</t>
    <phoneticPr fontId="2"/>
  </si>
  <si>
    <t>アスパラガス</t>
    <phoneticPr fontId="2"/>
  </si>
  <si>
    <t>葉茎菜類</t>
    <rPh sb="0" eb="1">
      <t>ヨウ</t>
    </rPh>
    <rPh sb="1" eb="2">
      <t>クキ</t>
    </rPh>
    <rPh sb="2" eb="3">
      <t>サイ</t>
    </rPh>
    <rPh sb="3" eb="4">
      <t>ルイ</t>
    </rPh>
    <phoneticPr fontId="2"/>
  </si>
  <si>
    <t>カリフラワー</t>
    <phoneticPr fontId="2"/>
  </si>
  <si>
    <t>キャベツ</t>
    <phoneticPr fontId="2"/>
  </si>
  <si>
    <t>秋冬キャベツ</t>
    <rPh sb="0" eb="2">
      <t>アキフユ</t>
    </rPh>
    <phoneticPr fontId="2"/>
  </si>
  <si>
    <t>キャベツ（秋冬）</t>
    <rPh sb="5" eb="7">
      <t>アキフユ</t>
    </rPh>
    <phoneticPr fontId="2"/>
  </si>
  <si>
    <t>春夏キャベツ</t>
    <rPh sb="0" eb="2">
      <t>ハルナツ</t>
    </rPh>
    <phoneticPr fontId="2"/>
  </si>
  <si>
    <t>キャベツ（春夏）</t>
    <rPh sb="5" eb="6">
      <t>ハル</t>
    </rPh>
    <rPh sb="6" eb="7">
      <t>ナツ</t>
    </rPh>
    <phoneticPr fontId="2"/>
  </si>
  <si>
    <t>コマツナ</t>
    <phoneticPr fontId="2"/>
  </si>
  <si>
    <t>ハウス周年（年６作）</t>
    <rPh sb="3" eb="5">
      <t>シュウネン</t>
    </rPh>
    <rPh sb="6" eb="7">
      <t>ネン</t>
    </rPh>
    <rPh sb="8" eb="9">
      <t>サク</t>
    </rPh>
    <phoneticPr fontId="2"/>
  </si>
  <si>
    <t>赤じそ</t>
    <rPh sb="0" eb="1">
      <t>アカ</t>
    </rPh>
    <phoneticPr fontId="2"/>
  </si>
  <si>
    <t>赤ジソ</t>
    <rPh sb="0" eb="1">
      <t>アカ</t>
    </rPh>
    <phoneticPr fontId="2"/>
  </si>
  <si>
    <t>シュンギク</t>
    <phoneticPr fontId="2"/>
  </si>
  <si>
    <t>トンネル・ハウス</t>
    <phoneticPr fontId="2"/>
  </si>
  <si>
    <t>セルリー</t>
    <phoneticPr fontId="2"/>
  </si>
  <si>
    <t>タマネギ</t>
    <phoneticPr fontId="2"/>
  </si>
  <si>
    <t>加工タマネギ</t>
    <rPh sb="0" eb="2">
      <t>カコウ</t>
    </rPh>
    <phoneticPr fontId="2"/>
  </si>
  <si>
    <t>チンゲンサイ</t>
    <phoneticPr fontId="2"/>
  </si>
  <si>
    <t>ハウス周年（年８～９作）</t>
    <rPh sb="3" eb="5">
      <t>シュウネン</t>
    </rPh>
    <rPh sb="6" eb="7">
      <t>ネン</t>
    </rPh>
    <rPh sb="10" eb="11">
      <t>サク</t>
    </rPh>
    <phoneticPr fontId="2"/>
  </si>
  <si>
    <t>ネギ</t>
    <phoneticPr fontId="2"/>
  </si>
  <si>
    <t>ニラ</t>
    <phoneticPr fontId="2"/>
  </si>
  <si>
    <t>ハウス周年</t>
    <rPh sb="3" eb="5">
      <t>シュウネン</t>
    </rPh>
    <phoneticPr fontId="2"/>
  </si>
  <si>
    <t>ハクサイ</t>
    <phoneticPr fontId="2"/>
  </si>
  <si>
    <t>パセリ</t>
    <phoneticPr fontId="2"/>
  </si>
  <si>
    <t>ブロッコリー</t>
    <phoneticPr fontId="2"/>
  </si>
  <si>
    <t>春ブロッコリー</t>
    <rPh sb="0" eb="1">
      <t>ハル</t>
    </rPh>
    <phoneticPr fontId="2"/>
  </si>
  <si>
    <t>ホウレンソウ</t>
    <phoneticPr fontId="2"/>
  </si>
  <si>
    <t>リーフレタス</t>
    <phoneticPr fontId="2"/>
  </si>
  <si>
    <t>サニーレタス</t>
    <phoneticPr fontId="2"/>
  </si>
  <si>
    <t>レタス</t>
    <phoneticPr fontId="2"/>
  </si>
  <si>
    <t>カブ</t>
    <phoneticPr fontId="2"/>
  </si>
  <si>
    <t>根菜類</t>
    <rPh sb="0" eb="2">
      <t>コンサイ</t>
    </rPh>
    <rPh sb="2" eb="3">
      <t>ルイ</t>
    </rPh>
    <phoneticPr fontId="2"/>
  </si>
  <si>
    <t>ゴボウ</t>
    <phoneticPr fontId="2"/>
  </si>
  <si>
    <t>ダイコン</t>
    <phoneticPr fontId="2"/>
  </si>
  <si>
    <t>ニンジン</t>
    <phoneticPr fontId="2"/>
  </si>
  <si>
    <t>カンショ</t>
    <phoneticPr fontId="2"/>
  </si>
  <si>
    <t>いも類</t>
    <rPh sb="2" eb="3">
      <t>ルイ</t>
    </rPh>
    <phoneticPr fontId="2"/>
  </si>
  <si>
    <t>サツマイモ</t>
    <phoneticPr fontId="2"/>
  </si>
  <si>
    <t>サトイモ</t>
    <phoneticPr fontId="2"/>
  </si>
  <si>
    <t>ジネンジョ</t>
    <phoneticPr fontId="2"/>
  </si>
  <si>
    <t>ジャガイモ</t>
    <phoneticPr fontId="2"/>
  </si>
  <si>
    <t>バレイショ</t>
    <phoneticPr fontId="2"/>
  </si>
  <si>
    <t>大葉</t>
    <rPh sb="0" eb="2">
      <t>オオバ</t>
    </rPh>
    <phoneticPr fontId="2"/>
  </si>
  <si>
    <t>つまもの類</t>
    <rPh sb="4" eb="5">
      <t>ルイ</t>
    </rPh>
    <phoneticPr fontId="2"/>
  </si>
  <si>
    <t>オオバ</t>
    <phoneticPr fontId="2"/>
  </si>
  <si>
    <t>食用菊</t>
    <rPh sb="0" eb="3">
      <t>ショクヨウギク</t>
    </rPh>
    <phoneticPr fontId="2"/>
  </si>
  <si>
    <t>つまギク</t>
    <phoneticPr fontId="2"/>
  </si>
  <si>
    <t>花穂</t>
    <rPh sb="0" eb="1">
      <t>ハナ</t>
    </rPh>
    <rPh sb="1" eb="2">
      <t>ホ</t>
    </rPh>
    <phoneticPr fontId="2"/>
  </si>
  <si>
    <t>穂じそ</t>
    <rPh sb="0" eb="1">
      <t>ホ</t>
    </rPh>
    <phoneticPr fontId="2"/>
  </si>
  <si>
    <t>穂ジソ</t>
    <rPh sb="0" eb="1">
      <t>ホ</t>
    </rPh>
    <phoneticPr fontId="2"/>
  </si>
  <si>
    <t>バラ</t>
    <phoneticPr fontId="2"/>
  </si>
  <si>
    <t>切り花</t>
    <rPh sb="0" eb="1">
      <t>キ</t>
    </rPh>
    <rPh sb="2" eb="3">
      <t>バナ</t>
    </rPh>
    <phoneticPr fontId="2"/>
  </si>
  <si>
    <t>輪ギク</t>
    <rPh sb="0" eb="1">
      <t>リン</t>
    </rPh>
    <phoneticPr fontId="2"/>
  </si>
  <si>
    <t>スプレーギク</t>
    <phoneticPr fontId="2"/>
  </si>
  <si>
    <t>グロリオサ</t>
    <phoneticPr fontId="2"/>
  </si>
  <si>
    <t>※年３作、周年栽培</t>
    <rPh sb="1" eb="2">
      <t>ネン</t>
    </rPh>
    <rPh sb="3" eb="4">
      <t>サク</t>
    </rPh>
    <rPh sb="5" eb="7">
      <t>シュウネン</t>
    </rPh>
    <rPh sb="7" eb="9">
      <t>サイバイ</t>
    </rPh>
    <phoneticPr fontId="2"/>
  </si>
  <si>
    <t>デルフィニウム</t>
    <phoneticPr fontId="2"/>
  </si>
  <si>
    <t>シクラメン</t>
    <phoneticPr fontId="2"/>
  </si>
  <si>
    <t>鉢花</t>
    <rPh sb="0" eb="2">
      <t>ハチバナ</t>
    </rPh>
    <phoneticPr fontId="2"/>
  </si>
  <si>
    <t>ポットカーネーション</t>
    <phoneticPr fontId="2"/>
  </si>
  <si>
    <t>観葉（グズマニア）</t>
    <rPh sb="0" eb="2">
      <t>カンヨウ</t>
    </rPh>
    <phoneticPr fontId="2"/>
  </si>
  <si>
    <t>観葉（ヘデラ）</t>
    <rPh sb="0" eb="2">
      <t>カンヨウ</t>
    </rPh>
    <phoneticPr fontId="2"/>
  </si>
  <si>
    <t>コチョウラン</t>
    <phoneticPr fontId="2"/>
  </si>
  <si>
    <t>ハウスミカン</t>
    <phoneticPr fontId="2"/>
  </si>
  <si>
    <t>果樹</t>
    <rPh sb="0" eb="2">
      <t>カジュ</t>
    </rPh>
    <phoneticPr fontId="2"/>
  </si>
  <si>
    <t>露地ミカン</t>
    <rPh sb="0" eb="2">
      <t>ロジ</t>
    </rPh>
    <phoneticPr fontId="2"/>
  </si>
  <si>
    <t>中晩柑</t>
    <rPh sb="0" eb="1">
      <t>チュウ</t>
    </rPh>
    <rPh sb="1" eb="2">
      <t>バン</t>
    </rPh>
    <rPh sb="2" eb="3">
      <t>カン</t>
    </rPh>
    <phoneticPr fontId="2"/>
  </si>
  <si>
    <t>カキ</t>
    <phoneticPr fontId="2"/>
  </si>
  <si>
    <t>カキ（早生）</t>
    <rPh sb="3" eb="5">
      <t>ワセ</t>
    </rPh>
    <phoneticPr fontId="2"/>
  </si>
  <si>
    <t>カキ（次郎）</t>
    <rPh sb="3" eb="5">
      <t>ジロウ</t>
    </rPh>
    <phoneticPr fontId="2"/>
  </si>
  <si>
    <t>カキ（晩生）</t>
    <rPh sb="3" eb="5">
      <t>バンセイ</t>
    </rPh>
    <phoneticPr fontId="2"/>
  </si>
  <si>
    <t>巨峰（ハウス）</t>
    <rPh sb="0" eb="2">
      <t>キョホウ</t>
    </rPh>
    <phoneticPr fontId="2"/>
  </si>
  <si>
    <t>巨峰（露地）</t>
    <rPh sb="0" eb="2">
      <t>キョホウ</t>
    </rPh>
    <rPh sb="3" eb="5">
      <t>ロジ</t>
    </rPh>
    <phoneticPr fontId="2"/>
  </si>
  <si>
    <t>ナシ</t>
    <phoneticPr fontId="2"/>
  </si>
  <si>
    <t>ナシ（早生）</t>
    <rPh sb="3" eb="5">
      <t>ワセ</t>
    </rPh>
    <phoneticPr fontId="2"/>
  </si>
  <si>
    <t>ナシ（幸水）</t>
    <rPh sb="3" eb="4">
      <t>コウ</t>
    </rPh>
    <rPh sb="4" eb="5">
      <t>スイ</t>
    </rPh>
    <phoneticPr fontId="2"/>
  </si>
  <si>
    <t>ナシ（豊水）</t>
    <rPh sb="3" eb="5">
      <t>ホウスイ</t>
    </rPh>
    <phoneticPr fontId="2"/>
  </si>
  <si>
    <t>ナシ（晩生）</t>
    <rPh sb="3" eb="5">
      <t>バンセイ</t>
    </rPh>
    <phoneticPr fontId="2"/>
  </si>
  <si>
    <t>モモ</t>
    <phoneticPr fontId="2"/>
  </si>
  <si>
    <t>モモ（日川白鳳）</t>
    <rPh sb="3" eb="5">
      <t>ヒカワ</t>
    </rPh>
    <rPh sb="5" eb="7">
      <t>ハクホウ</t>
    </rPh>
    <phoneticPr fontId="2"/>
  </si>
  <si>
    <t>モモ（勘助白桃）</t>
    <rPh sb="3" eb="5">
      <t>カンスケ</t>
    </rPh>
    <rPh sb="5" eb="7">
      <t>ハクトウ</t>
    </rPh>
    <phoneticPr fontId="2"/>
  </si>
  <si>
    <t>モモ（晩生）</t>
    <rPh sb="3" eb="5">
      <t>バンセイ</t>
    </rPh>
    <phoneticPr fontId="2"/>
  </si>
  <si>
    <t>イチジク</t>
    <phoneticPr fontId="2"/>
  </si>
  <si>
    <t>酪農</t>
    <rPh sb="0" eb="2">
      <t>ラクノウ</t>
    </rPh>
    <phoneticPr fontId="2"/>
  </si>
  <si>
    <t>畜産</t>
    <rPh sb="0" eb="2">
      <t>チクサン</t>
    </rPh>
    <phoneticPr fontId="2"/>
  </si>
  <si>
    <t>酪農（経産牛）</t>
    <rPh sb="0" eb="2">
      <t>ラクノウ</t>
    </rPh>
    <rPh sb="3" eb="5">
      <t>ケイサン</t>
    </rPh>
    <rPh sb="5" eb="6">
      <t>ギュウ</t>
    </rPh>
    <phoneticPr fontId="2"/>
  </si>
  <si>
    <t>肉用牛</t>
    <rPh sb="0" eb="3">
      <t>ニクヨウギュウ</t>
    </rPh>
    <phoneticPr fontId="2"/>
  </si>
  <si>
    <t>養豚</t>
    <rPh sb="0" eb="2">
      <t>ヨウトン</t>
    </rPh>
    <phoneticPr fontId="2"/>
  </si>
  <si>
    <t>養豚（肉豚）</t>
    <rPh sb="0" eb="2">
      <t>ヨウトン</t>
    </rPh>
    <rPh sb="3" eb="4">
      <t>ニク</t>
    </rPh>
    <rPh sb="4" eb="5">
      <t>トン</t>
    </rPh>
    <phoneticPr fontId="2"/>
  </si>
  <si>
    <t>養鶏</t>
    <rPh sb="0" eb="2">
      <t>ヨウケイ</t>
    </rPh>
    <phoneticPr fontId="2"/>
  </si>
  <si>
    <t>養鶏（採卵鶏）</t>
    <rPh sb="0" eb="2">
      <t>ヨウケイ</t>
    </rPh>
    <rPh sb="3" eb="5">
      <t>サイラン</t>
    </rPh>
    <rPh sb="5" eb="6">
      <t>ケイ</t>
    </rPh>
    <phoneticPr fontId="2"/>
  </si>
  <si>
    <t>養鶉</t>
    <rPh sb="0" eb="2">
      <t>ヨウジュン</t>
    </rPh>
    <phoneticPr fontId="2"/>
  </si>
  <si>
    <t>○</t>
    <phoneticPr fontId="2"/>
  </si>
  <si>
    <t>申請年月日</t>
    <rPh sb="0" eb="2">
      <t>シンセイ</t>
    </rPh>
    <rPh sb="2" eb="5">
      <t>ネンガッピ</t>
    </rPh>
    <phoneticPr fontId="2"/>
  </si>
  <si>
    <t>人</t>
    <rPh sb="0" eb="1">
      <t>ヒト</t>
    </rPh>
    <phoneticPr fontId="2"/>
  </si>
  <si>
    <t>時間</t>
    <rPh sb="0" eb="2">
      <t>ジカン</t>
    </rPh>
    <phoneticPr fontId="2"/>
  </si>
  <si>
    <t>万円</t>
    <rPh sb="0" eb="2">
      <t>マンエン</t>
    </rPh>
    <phoneticPr fontId="2"/>
  </si>
  <si>
    <t>目標年度</t>
    <rPh sb="0" eb="2">
      <t>モクヒョウ</t>
    </rPh>
    <rPh sb="2" eb="4">
      <t>ネンド</t>
    </rPh>
    <phoneticPr fontId="2"/>
  </si>
  <si>
    <t>(</t>
    <phoneticPr fontId="2"/>
  </si>
  <si>
    <t>年)</t>
    <rPh sb="0" eb="1">
      <t>ネン</t>
    </rPh>
    <phoneticPr fontId="2"/>
  </si>
  <si>
    <t>目標</t>
    <rPh sb="0" eb="2">
      <t>モクヒョウ</t>
    </rPh>
    <phoneticPr fontId="2"/>
  </si>
  <si>
    <t>目標(</t>
    <rPh sb="0" eb="2">
      <t>モクヒョウ</t>
    </rPh>
    <phoneticPr fontId="2"/>
  </si>
  <si>
    <t>生産量
(ｋｇ)</t>
    <rPh sb="0" eb="3">
      <t>セイサンリョウ</t>
    </rPh>
    <phoneticPr fontId="2"/>
  </si>
  <si>
    <t>(ａ)</t>
    <phoneticPr fontId="2"/>
  </si>
  <si>
    <t>現　状</t>
    <rPh sb="0" eb="1">
      <t>ウツツ</t>
    </rPh>
    <rPh sb="2" eb="3">
      <t>ジョウ</t>
    </rPh>
    <phoneticPr fontId="2"/>
  </si>
  <si>
    <t>(ａ)</t>
    <phoneticPr fontId="2"/>
  </si>
  <si>
    <t>↓生年月日</t>
    <rPh sb="1" eb="3">
      <t>セイネン</t>
    </rPh>
    <rPh sb="3" eb="5">
      <t>ガッピ</t>
    </rPh>
    <phoneticPr fontId="2"/>
  </si>
  <si>
    <t>見通し（</t>
    <rPh sb="0" eb="2">
      <t>ミトオ</t>
    </rPh>
    <phoneticPr fontId="2"/>
  </si>
  <si>
    <t>）年</t>
    <rPh sb="1" eb="2">
      <t>ネン</t>
    </rPh>
    <phoneticPr fontId="2"/>
  </si>
  <si>
    <t>目標（</t>
    <phoneticPr fontId="2"/>
  </si>
  <si>
    <t>万円</t>
    <rPh sb="0" eb="2">
      <t>マンエン</t>
    </rPh>
    <phoneticPr fontId="2"/>
  </si>
  <si>
    <t xml:space="preserve">□稲作 □麦類作 □雑穀・いも類・豆類 □工芸農作物 □露地野菜 </t>
    <rPh sb="1" eb="3">
      <t>イナサク</t>
    </rPh>
    <rPh sb="5" eb="7">
      <t>ムギルイ</t>
    </rPh>
    <rPh sb="7" eb="8">
      <t>サク</t>
    </rPh>
    <phoneticPr fontId="2"/>
  </si>
  <si>
    <t>千円</t>
  </si>
  <si>
    <t>売上原価</t>
  </si>
  <si>
    <t>B</t>
  </si>
  <si>
    <t>　</t>
  </si>
  <si>
    <t>（うち家族給与）　　　　　</t>
    <rPh sb="3" eb="5">
      <t>カゾク</t>
    </rPh>
    <rPh sb="5" eb="7">
      <t>キュウヨ</t>
    </rPh>
    <phoneticPr fontId="2"/>
  </si>
  <si>
    <t>千円</t>
    <rPh sb="0" eb="1">
      <t>セン</t>
    </rPh>
    <rPh sb="1" eb="2">
      <t>エン</t>
    </rPh>
    <phoneticPr fontId="2"/>
  </si>
  <si>
    <t>（うち減価償却費）</t>
  </si>
  <si>
    <t>　　　（うち減価償却費）　通常分</t>
  </si>
  <si>
    <t>　　　（うち減価償却費）　新規分</t>
  </si>
  <si>
    <t>売上総利益</t>
  </si>
  <si>
    <t>C=(A-B)</t>
  </si>
  <si>
    <t>販売費・一般管理費 D</t>
  </si>
  <si>
    <t>（うち役員報酬）</t>
  </si>
  <si>
    <t>（うち家族支払い給与）</t>
  </si>
  <si>
    <t>営業利益</t>
  </si>
  <si>
    <t>E=(C-D)</t>
  </si>
  <si>
    <t>営業外利益</t>
  </si>
  <si>
    <t>F</t>
  </si>
  <si>
    <t>営業外費用</t>
  </si>
  <si>
    <t>G</t>
  </si>
  <si>
    <t>経常利益</t>
  </si>
  <si>
    <t>E+F-G</t>
  </si>
  <si>
    <t>特別利益</t>
  </si>
  <si>
    <t>Ｉ</t>
  </si>
  <si>
    <t>特別損失</t>
  </si>
  <si>
    <t>Ｊ</t>
  </si>
  <si>
    <t>税引前当期純利益金額</t>
  </si>
  <si>
    <t>Ｋ＝(Ｈ+Ｉ-Ｊ)</t>
  </si>
  <si>
    <t>主な機械・施設</t>
    <rPh sb="0" eb="1">
      <t>オモ</t>
    </rPh>
    <rPh sb="2" eb="4">
      <t>キカイ</t>
    </rPh>
    <rPh sb="5" eb="7">
      <t>シセツ</t>
    </rPh>
    <phoneticPr fontId="2"/>
  </si>
  <si>
    <t>〔参考〕
標準耐
用年数</t>
    <rPh sb="1" eb="3">
      <t>サンコウ</t>
    </rPh>
    <rPh sb="5" eb="7">
      <t>ヒョウジュン</t>
    </rPh>
    <rPh sb="7" eb="8">
      <t>シノブ</t>
    </rPh>
    <rPh sb="9" eb="10">
      <t>ヨウ</t>
    </rPh>
    <rPh sb="10" eb="12">
      <t>ネンスウ</t>
    </rPh>
    <phoneticPr fontId="2"/>
  </si>
  <si>
    <t>記入上の留意点</t>
    <rPh sb="0" eb="2">
      <t>キニュウ</t>
    </rPh>
    <rPh sb="2" eb="3">
      <t>ウエ</t>
    </rPh>
    <rPh sb="4" eb="7">
      <t>リュウイテン</t>
    </rPh>
    <phoneticPr fontId="2"/>
  </si>
  <si>
    <t>作業場</t>
    <rPh sb="0" eb="3">
      <t>サギョウジョウ</t>
    </rPh>
    <phoneticPr fontId="2"/>
  </si>
  <si>
    <t>10-47</t>
    <phoneticPr fontId="2"/>
  </si>
  <si>
    <t>面積を記入
（㎡）</t>
    <rPh sb="0" eb="2">
      <t>メンセキ</t>
    </rPh>
    <rPh sb="3" eb="5">
      <t>キニュウ</t>
    </rPh>
    <phoneticPr fontId="2"/>
  </si>
  <si>
    <t>倉庫</t>
    <rPh sb="0" eb="2">
      <t>ソウコ</t>
    </rPh>
    <phoneticPr fontId="2"/>
  </si>
  <si>
    <t>トラック</t>
    <phoneticPr fontId="2"/>
  </si>
  <si>
    <t>最大積載量を記入</t>
    <rPh sb="0" eb="2">
      <t>サイダイ</t>
    </rPh>
    <rPh sb="2" eb="5">
      <t>セキサイリョウ</t>
    </rPh>
    <rPh sb="6" eb="8">
      <t>キニュウ</t>
    </rPh>
    <phoneticPr fontId="2"/>
  </si>
  <si>
    <t>軽トラック</t>
    <rPh sb="0" eb="1">
      <t>ケイ</t>
    </rPh>
    <phoneticPr fontId="2"/>
  </si>
  <si>
    <t>バン</t>
    <phoneticPr fontId="2"/>
  </si>
  <si>
    <t>軽バン</t>
    <rPh sb="0" eb="1">
      <t>ケイ</t>
    </rPh>
    <phoneticPr fontId="2"/>
  </si>
  <si>
    <t>フォークリフト</t>
    <phoneticPr fontId="2"/>
  </si>
  <si>
    <t>動力運搬機</t>
    <rPh sb="0" eb="2">
      <t>ドウリョク</t>
    </rPh>
    <rPh sb="2" eb="5">
      <t>ウンパンキ</t>
    </rPh>
    <phoneticPr fontId="2"/>
  </si>
  <si>
    <r>
      <t>動力運搬機</t>
    </r>
    <r>
      <rPr>
        <sz val="8"/>
        <color indexed="12"/>
        <rFont val="ＭＳ Ｐ明朝"/>
        <family val="1"/>
        <charset val="128"/>
      </rPr>
      <t>（キャタピラ型）</t>
    </r>
    <rPh sb="0" eb="2">
      <t>ドウリョク</t>
    </rPh>
    <rPh sb="2" eb="5">
      <t>ウンパンキ</t>
    </rPh>
    <rPh sb="11" eb="12">
      <t>カタ</t>
    </rPh>
    <phoneticPr fontId="2"/>
  </si>
  <si>
    <t>ガラス室</t>
    <rPh sb="3" eb="4">
      <t>シツ</t>
    </rPh>
    <phoneticPr fontId="2"/>
  </si>
  <si>
    <t>棟数・面積を記入
（棟）・（㎡）</t>
    <rPh sb="0" eb="1">
      <t>ムネ</t>
    </rPh>
    <rPh sb="1" eb="2">
      <t>カズ</t>
    </rPh>
    <rPh sb="3" eb="5">
      <t>メンセキ</t>
    </rPh>
    <rPh sb="6" eb="8">
      <t>キニュウ</t>
    </rPh>
    <rPh sb="10" eb="11">
      <t>ムネ</t>
    </rPh>
    <phoneticPr fontId="2"/>
  </si>
  <si>
    <t>ビニールハウス</t>
    <phoneticPr fontId="2"/>
  </si>
  <si>
    <t>育苗ハウス</t>
    <rPh sb="0" eb="2">
      <t>イクビョウ</t>
    </rPh>
    <phoneticPr fontId="2"/>
  </si>
  <si>
    <t>トラクター</t>
    <phoneticPr fontId="2"/>
  </si>
  <si>
    <t>馬力を記入
（ps）</t>
    <rPh sb="0" eb="2">
      <t>バリキ</t>
    </rPh>
    <rPh sb="3" eb="5">
      <t>キニュウ</t>
    </rPh>
    <phoneticPr fontId="2"/>
  </si>
  <si>
    <t>耕耘機</t>
    <rPh sb="0" eb="3">
      <t>コウウンキ</t>
    </rPh>
    <phoneticPr fontId="2"/>
  </si>
  <si>
    <t>管理機</t>
    <rPh sb="0" eb="3">
      <t>カンリキ</t>
    </rPh>
    <phoneticPr fontId="2"/>
  </si>
  <si>
    <t>アタッチメント</t>
    <phoneticPr fontId="2"/>
  </si>
  <si>
    <t>は種機</t>
    <rPh sb="1" eb="2">
      <t>タネ</t>
    </rPh>
    <rPh sb="2" eb="3">
      <t>キ</t>
    </rPh>
    <phoneticPr fontId="2"/>
  </si>
  <si>
    <t>移植機</t>
    <rPh sb="0" eb="3">
      <t>イショクキ</t>
    </rPh>
    <phoneticPr fontId="2"/>
  </si>
  <si>
    <t>暖房機</t>
    <rPh sb="0" eb="3">
      <t>ダンボウキ</t>
    </rPh>
    <phoneticPr fontId="2"/>
  </si>
  <si>
    <t>動力噴霧機</t>
    <rPh sb="0" eb="2">
      <t>ドウリョク</t>
    </rPh>
    <rPh sb="2" eb="4">
      <t>フンム</t>
    </rPh>
    <rPh sb="4" eb="5">
      <t>キ</t>
    </rPh>
    <phoneticPr fontId="2"/>
  </si>
  <si>
    <t>乗用管理機</t>
    <rPh sb="0" eb="2">
      <t>ジョウヨウ</t>
    </rPh>
    <rPh sb="2" eb="5">
      <t>カンリキ</t>
    </rPh>
    <phoneticPr fontId="2"/>
  </si>
  <si>
    <t>ブームスプレイヤー</t>
    <phoneticPr fontId="2"/>
  </si>
  <si>
    <t>自動製函機</t>
    <rPh sb="0" eb="2">
      <t>ジドウ</t>
    </rPh>
    <rPh sb="2" eb="5">
      <t>セイカンキ</t>
    </rPh>
    <phoneticPr fontId="2"/>
  </si>
  <si>
    <t>田植機</t>
    <rPh sb="0" eb="3">
      <t>タウエキ</t>
    </rPh>
    <phoneticPr fontId="2"/>
  </si>
  <si>
    <t>コンバイン</t>
    <phoneticPr fontId="2"/>
  </si>
  <si>
    <t>バインダー</t>
    <phoneticPr fontId="2"/>
  </si>
  <si>
    <t>パソコン</t>
    <phoneticPr fontId="2"/>
  </si>
  <si>
    <t>【現状】
【目標】
【措置】</t>
    <rPh sb="1" eb="3">
      <t>ゲンジョウ</t>
    </rPh>
    <rPh sb="6" eb="8">
      <t>モクヒョウ</t>
    </rPh>
    <rPh sb="11" eb="13">
      <t>ソチ</t>
    </rPh>
    <phoneticPr fontId="2"/>
  </si>
  <si>
    <t>【現状】
【目標】
【措置】</t>
    <phoneticPr fontId="2"/>
  </si>
  <si>
    <t>農業経営改善計画認定申請書</t>
    <phoneticPr fontId="2"/>
  </si>
  <si>
    <t>2024/ /</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</si>
</sst>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6">
    <numFmt numFmtId="176" formatCode="#"/>
    <numFmt numFmtId="177" formatCode="#&quot;年平均&quot;"/>
    <numFmt numFmtId="178" formatCode="&quot;R&quot;\ ##"/>
    <numFmt numFmtId="179" formatCode="#\ "/>
    <numFmt numFmtId="180" formatCode="#,##0_ "/>
    <numFmt numFmtId="181" formatCode="#,##0.00_ ;[Red]\-#,##0.00\ "/>
    <numFmt numFmtId="182" formatCode="#&quot;年目&quot;"/>
    <numFmt numFmtId="183" formatCode="0.000_ "/>
    <numFmt numFmtId="184" formatCode="0.000_);[Red]\(0.000\)"/>
    <numFmt numFmtId="185" formatCode="0.00000_ "/>
    <numFmt numFmtId="186" formatCode="#,##0_);[Red]\(#,##0\)"/>
    <numFmt numFmtId="187" formatCode="#,##0_);\(#,##0\)"/>
    <numFmt numFmtId="188" formatCode="#,###&quot;時&quot;&quot;間&quot;"/>
    <numFmt numFmtId="189" formatCode="[$-411]ggge&quot;年&quot;m&quot;月&quot;d&quot;日&quot;;@"/>
    <numFmt numFmtId="190" formatCode="#,##0;&quot;▲ &quot;#,##0"/>
    <numFmt numFmtId="191" formatCode="&quot;Ｒ&quot;\ ##"/>
  </numFmts>
  <fonts count="49" x14ac:knownFonts="1">
    <font>
      <sz val="10"/>
      <color rgb="FF000000"/>
      <name val="Times New Roman"/>
      <charset val="204"/>
    </font>
    <font>
      <sz val="12"/>
      <name val="ＭＳ 明朝"/>
      <family val="1"/>
      <charset val="128"/>
    </font>
    <font>
      <sz val="6"/>
      <name val="ＭＳ Ｐゴシック"/>
      <family val="3"/>
      <charset val="128"/>
    </font>
    <font>
      <sz val="12"/>
      <color rgb="FF000000"/>
      <name val="ＭＳ 明朝"/>
      <family val="1"/>
      <charset val="128"/>
    </font>
    <font>
      <sz val="10"/>
      <name val="ＭＳ 明朝"/>
      <family val="1"/>
      <charset val="128"/>
    </font>
    <font>
      <sz val="12"/>
      <color theme="1"/>
      <name val="ＭＳ 明朝"/>
      <family val="1"/>
      <charset val="128"/>
    </font>
    <font>
      <sz val="14"/>
      <name val="ＭＳ 明朝"/>
      <family val="1"/>
      <charset val="128"/>
    </font>
    <font>
      <sz val="10"/>
      <color rgb="FF000000"/>
      <name val="Times New Roman"/>
      <family val="1"/>
    </font>
    <font>
      <sz val="9"/>
      <color rgb="FF000000"/>
      <name val="ＭＳ 明朝"/>
      <family val="1"/>
      <charset val="128"/>
    </font>
    <font>
      <sz val="10"/>
      <color rgb="FF000000"/>
      <name val="ＭＳ 明朝"/>
      <family val="1"/>
      <charset val="128"/>
    </font>
    <font>
      <sz val="9"/>
      <name val="ＭＳ 明朝"/>
      <family val="1"/>
      <charset val="128"/>
    </font>
    <font>
      <sz val="6"/>
      <name val="ＭＳ 明朝"/>
      <family val="1"/>
      <charset val="128"/>
    </font>
    <font>
      <sz val="10"/>
      <color rgb="FF000000"/>
      <name val="Times New Roman"/>
      <family val="1"/>
    </font>
    <font>
      <sz val="12"/>
      <name val="ＭＳ Ｐ明朝"/>
      <family val="1"/>
      <charset val="128"/>
    </font>
    <font>
      <b/>
      <sz val="9"/>
      <color indexed="81"/>
      <name val="ＭＳ Ｐゴシック"/>
      <family val="3"/>
      <charset val="128"/>
    </font>
    <font>
      <sz val="9"/>
      <color indexed="81"/>
      <name val="ＭＳ Ｐゴシック"/>
      <family val="3"/>
      <charset val="128"/>
    </font>
    <font>
      <sz val="11"/>
      <name val="ＭＳ Ｐ明朝"/>
      <family val="1"/>
      <charset val="128"/>
    </font>
    <font>
      <sz val="11"/>
      <color indexed="22"/>
      <name val="ＭＳ Ｐ明朝"/>
      <family val="1"/>
      <charset val="128"/>
    </font>
    <font>
      <sz val="16"/>
      <name val="ＭＳ Ｐ明朝"/>
      <family val="1"/>
      <charset val="128"/>
    </font>
    <font>
      <sz val="13"/>
      <name val="ＭＳ Ｐ明朝"/>
      <family val="1"/>
      <charset val="128"/>
    </font>
    <font>
      <sz val="11"/>
      <color indexed="45"/>
      <name val="ＭＳ Ｐ明朝"/>
      <family val="1"/>
      <charset val="128"/>
    </font>
    <font>
      <sz val="11"/>
      <color indexed="40"/>
      <name val="ＭＳ Ｐ明朝"/>
      <family val="1"/>
      <charset val="128"/>
    </font>
    <font>
      <sz val="10"/>
      <name val="ＭＳ Ｐ明朝"/>
      <family val="1"/>
      <charset val="128"/>
    </font>
    <font>
      <sz val="11"/>
      <color indexed="12"/>
      <name val="ＭＳ Ｐ明朝"/>
      <family val="1"/>
      <charset val="128"/>
    </font>
    <font>
      <sz val="8"/>
      <name val="ＭＳ Ｐ明朝"/>
      <family val="1"/>
      <charset val="128"/>
    </font>
    <font>
      <sz val="11"/>
      <color indexed="50"/>
      <name val="ＭＳ Ｐ明朝"/>
      <family val="1"/>
      <charset val="128"/>
    </font>
    <font>
      <sz val="14"/>
      <name val="ＭＳ Ｐ明朝"/>
      <family val="1"/>
      <charset val="128"/>
    </font>
    <font>
      <b/>
      <sz val="11"/>
      <name val="ＭＳ Ｐ明朝"/>
      <family val="1"/>
      <charset val="128"/>
    </font>
    <font>
      <sz val="11"/>
      <color indexed="8"/>
      <name val="ＭＳ Ｐ明朝"/>
      <family val="1"/>
      <charset val="128"/>
    </font>
    <font>
      <sz val="8"/>
      <color indexed="8"/>
      <name val="ＭＳ Ｐ明朝"/>
      <family val="1"/>
      <charset val="128"/>
    </font>
    <font>
      <sz val="11"/>
      <color indexed="49"/>
      <name val="ＭＳ Ｐ明朝"/>
      <family val="1"/>
      <charset val="128"/>
    </font>
    <font>
      <sz val="9"/>
      <name val="ＭＳ Ｐ明朝"/>
      <family val="1"/>
      <charset val="128"/>
    </font>
    <font>
      <sz val="14"/>
      <color indexed="9"/>
      <name val="ＭＳ Ｐ明朝"/>
      <family val="1"/>
      <charset val="128"/>
    </font>
    <font>
      <sz val="11"/>
      <color indexed="23"/>
      <name val="ＭＳ Ｐ明朝"/>
      <family val="1"/>
      <charset val="128"/>
    </font>
    <font>
      <sz val="11"/>
      <color indexed="10"/>
      <name val="ＭＳ Ｐ明朝"/>
      <family val="1"/>
      <charset val="128"/>
    </font>
    <font>
      <sz val="11"/>
      <color indexed="9"/>
      <name val="ＭＳ Ｐ明朝"/>
      <family val="1"/>
      <charset val="128"/>
    </font>
    <font>
      <sz val="9"/>
      <color rgb="FF000000"/>
      <name val="MS UI Gothic"/>
      <family val="3"/>
      <charset val="128"/>
    </font>
    <font>
      <sz val="10"/>
      <color indexed="8"/>
      <name val="ＭＳ Ｐ明朝"/>
      <family val="1"/>
      <charset val="128"/>
    </font>
    <font>
      <sz val="8"/>
      <name val="ＭＳ Ｐゴシック"/>
      <family val="3"/>
      <charset val="128"/>
    </font>
    <font>
      <sz val="11"/>
      <name val="ＭＳ Ｐゴシック"/>
      <family val="3"/>
      <charset val="128"/>
    </font>
    <font>
      <sz val="14"/>
      <name val="ＭＳ Ｐゴシック"/>
      <family val="3"/>
      <charset val="128"/>
    </font>
    <font>
      <b/>
      <sz val="11"/>
      <name val="ＭＳ Ｐゴシック"/>
      <family val="3"/>
      <charset val="128"/>
    </font>
    <font>
      <sz val="12"/>
      <name val="ＭＳ Ｐゴシック"/>
      <family val="3"/>
      <charset val="128"/>
    </font>
    <font>
      <sz val="10"/>
      <name val="ＭＳ Ｐゴシック"/>
      <family val="3"/>
      <charset val="128"/>
    </font>
    <font>
      <sz val="11"/>
      <color theme="0"/>
      <name val="ＭＳ Ｐゴシック"/>
      <family val="3"/>
      <charset val="128"/>
    </font>
    <font>
      <sz val="12"/>
      <color indexed="12"/>
      <name val="ＭＳ Ｐ明朝"/>
      <family val="1"/>
      <charset val="128"/>
    </font>
    <font>
      <sz val="8"/>
      <color indexed="12"/>
      <name val="ＭＳ Ｐ明朝"/>
      <family val="1"/>
      <charset val="128"/>
    </font>
    <font>
      <sz val="12"/>
      <color indexed="12"/>
      <name val="ＭＳ Ｐゴシック"/>
      <family val="3"/>
      <charset val="128"/>
    </font>
    <font>
      <sz val="10"/>
      <color rgb="FF000000"/>
      <name val="ＭＳ Ｐゴシック"/>
      <family val="3"/>
      <charset val="128"/>
    </font>
  </fonts>
  <fills count="19">
    <fill>
      <patternFill patternType="none"/>
    </fill>
    <fill>
      <patternFill patternType="gray125"/>
    </fill>
    <fill>
      <patternFill patternType="solid">
        <fgColor indexed="42"/>
        <bgColor indexed="64"/>
      </patternFill>
    </fill>
    <fill>
      <patternFill patternType="solid">
        <fgColor indexed="40"/>
        <bgColor indexed="64"/>
      </patternFill>
    </fill>
    <fill>
      <patternFill patternType="solid">
        <fgColor indexed="49"/>
        <bgColor indexed="64"/>
      </patternFill>
    </fill>
    <fill>
      <patternFill patternType="solid">
        <fgColor indexed="57"/>
        <bgColor indexed="64"/>
      </patternFill>
    </fill>
    <fill>
      <patternFill patternType="solid">
        <fgColor indexed="44"/>
        <bgColor indexed="64"/>
      </patternFill>
    </fill>
    <fill>
      <patternFill patternType="solid">
        <fgColor indexed="41"/>
        <bgColor indexed="64"/>
      </patternFill>
    </fill>
    <fill>
      <patternFill patternType="solid">
        <fgColor indexed="45"/>
        <bgColor indexed="64"/>
      </patternFill>
    </fill>
    <fill>
      <patternFill patternType="solid">
        <fgColor indexed="47"/>
        <bgColor indexed="64"/>
      </patternFill>
    </fill>
    <fill>
      <patternFill patternType="solid">
        <fgColor indexed="43"/>
        <bgColor indexed="64"/>
      </patternFill>
    </fill>
    <fill>
      <patternFill patternType="solid">
        <fgColor indexed="22"/>
        <bgColor indexed="64"/>
      </patternFill>
    </fill>
    <fill>
      <patternFill patternType="solid">
        <fgColor indexed="46"/>
        <bgColor indexed="64"/>
      </patternFill>
    </fill>
    <fill>
      <patternFill patternType="solid">
        <fgColor indexed="11"/>
        <bgColor indexed="64"/>
      </patternFill>
    </fill>
    <fill>
      <patternFill patternType="solid">
        <fgColor indexed="13"/>
        <bgColor indexed="64"/>
      </patternFill>
    </fill>
    <fill>
      <patternFill patternType="solid">
        <fgColor theme="8" tint="0.79998168889431442"/>
        <bgColor indexed="64"/>
      </patternFill>
    </fill>
    <fill>
      <patternFill patternType="solid">
        <fgColor theme="3" tint="0.79998168889431442"/>
        <bgColor indexed="64"/>
      </patternFill>
    </fill>
    <fill>
      <patternFill patternType="solid">
        <fgColor indexed="9"/>
        <bgColor indexed="64"/>
      </patternFill>
    </fill>
    <fill>
      <patternFill patternType="solid">
        <fgColor theme="9" tint="0.59999389629810485"/>
        <bgColor indexed="64"/>
      </patternFill>
    </fill>
  </fills>
  <borders count="252">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diagonal/>
    </border>
    <border>
      <left/>
      <right style="thin">
        <color rgb="FF000000"/>
      </right>
      <top style="thin">
        <color rgb="FF000000"/>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top style="thin">
        <color indexed="64"/>
      </top>
      <bottom style="thin">
        <color indexed="64"/>
      </bottom>
      <diagonal/>
    </border>
    <border>
      <left style="thin">
        <color indexed="64"/>
      </left>
      <right/>
      <top style="thin">
        <color rgb="FF000000"/>
      </top>
      <bottom/>
      <diagonal/>
    </border>
    <border>
      <left style="thin">
        <color indexed="64"/>
      </left>
      <right/>
      <top/>
      <bottom style="thin">
        <color rgb="FF000000"/>
      </bottom>
      <diagonal/>
    </border>
    <border>
      <left/>
      <right style="thin">
        <color rgb="FF000000"/>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rgb="FF000000"/>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right style="thin">
        <color indexed="64"/>
      </right>
      <top style="thin">
        <color indexed="64"/>
      </top>
      <bottom style="thin">
        <color rgb="FF000000"/>
      </bottom>
      <diagonal/>
    </border>
    <border>
      <left style="thin">
        <color indexed="64"/>
      </left>
      <right/>
      <top style="thin">
        <color rgb="FF000000"/>
      </top>
      <bottom style="thin">
        <color rgb="FF000000"/>
      </bottom>
      <diagonal/>
    </border>
    <border>
      <left/>
      <right style="thin">
        <color indexed="64"/>
      </right>
      <top style="thin">
        <color rgb="FF000000"/>
      </top>
      <bottom style="thin">
        <color rgb="FF000000"/>
      </bottom>
      <diagonal/>
    </border>
    <border>
      <left style="thin">
        <color indexed="64"/>
      </left>
      <right/>
      <top style="thin">
        <color rgb="FF000000"/>
      </top>
      <bottom style="thin">
        <color indexed="64"/>
      </bottom>
      <diagonal/>
    </border>
    <border>
      <left/>
      <right/>
      <top style="thin">
        <color rgb="FF000000"/>
      </top>
      <bottom style="thin">
        <color indexed="64"/>
      </bottom>
      <diagonal/>
    </border>
    <border>
      <left style="thin">
        <color rgb="FF000000"/>
      </left>
      <right/>
      <top style="thin">
        <color rgb="FF000000"/>
      </top>
      <bottom style="thin">
        <color indexed="64"/>
      </bottom>
      <diagonal/>
    </border>
    <border>
      <left/>
      <right style="thin">
        <color indexed="64"/>
      </right>
      <top style="thin">
        <color rgb="FF000000"/>
      </top>
      <bottom style="thin">
        <color indexed="64"/>
      </bottom>
      <diagonal/>
    </border>
    <border>
      <left style="thin">
        <color rgb="FF000000"/>
      </left>
      <right/>
      <top style="thin">
        <color indexed="64"/>
      </top>
      <bottom style="thin">
        <color rgb="FF000000"/>
      </bottom>
      <diagonal/>
    </border>
    <border>
      <left style="thin">
        <color indexed="64"/>
      </left>
      <right style="thin">
        <color indexed="64"/>
      </right>
      <top/>
      <bottom style="thin">
        <color rgb="FF000000"/>
      </bottom>
      <diagonal/>
    </border>
    <border>
      <left style="thin">
        <color indexed="64"/>
      </left>
      <right style="thin">
        <color indexed="64"/>
      </right>
      <top style="thin">
        <color rgb="FF000000"/>
      </top>
      <bottom style="thin">
        <color rgb="FF000000"/>
      </bottom>
      <diagonal/>
    </border>
    <border>
      <left/>
      <right style="thin">
        <color rgb="FF000000"/>
      </right>
      <top style="thin">
        <color indexed="64"/>
      </top>
      <bottom/>
      <diagonal/>
    </border>
    <border>
      <left/>
      <right style="thin">
        <color rgb="FF000000"/>
      </right>
      <top style="thin">
        <color rgb="FF000000"/>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rgb="FF000000"/>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rgb="FF000000"/>
      </bottom>
      <diagonal/>
    </border>
    <border>
      <left style="thin">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thin">
        <color rgb="FF000000"/>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rgb="FF000000"/>
      </bottom>
      <diagonal/>
    </border>
    <border>
      <left style="medium">
        <color indexed="64"/>
      </left>
      <right/>
      <top style="thin">
        <color indexed="64"/>
      </top>
      <bottom style="medium">
        <color indexed="64"/>
      </bottom>
      <diagonal/>
    </border>
    <border>
      <left/>
      <right style="medium">
        <color indexed="64"/>
      </right>
      <top style="thin">
        <color rgb="FF000000"/>
      </top>
      <bottom style="thin">
        <color rgb="FF00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rgb="FF000000"/>
      </top>
      <bottom style="thin">
        <color indexed="64"/>
      </bottom>
      <diagonal/>
    </border>
    <border>
      <left/>
      <right style="medium">
        <color indexed="64"/>
      </right>
      <top style="thin">
        <color indexed="64"/>
      </top>
      <bottom style="thin">
        <color rgb="FF000000"/>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rgb="FF000000"/>
      </left>
      <right/>
      <top/>
      <bottom/>
      <diagonal/>
    </border>
    <border>
      <left style="thin">
        <color indexed="64"/>
      </left>
      <right style="thin">
        <color indexed="64"/>
      </right>
      <top/>
      <bottom style="thin">
        <color indexed="64"/>
      </bottom>
      <diagonal/>
    </border>
    <border>
      <left style="thin">
        <color rgb="FF000000"/>
      </left>
      <right/>
      <top style="thin">
        <color indexed="64"/>
      </top>
      <bottom/>
      <diagonal/>
    </border>
    <border>
      <left style="thin">
        <color rgb="FF000000"/>
      </left>
      <right/>
      <top/>
      <bottom style="thin">
        <color indexed="64"/>
      </bottom>
      <diagonal/>
    </border>
    <border>
      <left/>
      <right style="thin">
        <color indexed="64"/>
      </right>
      <top style="medium">
        <color indexed="64"/>
      </top>
      <bottom style="thin">
        <color indexed="64"/>
      </bottom>
      <diagonal/>
    </border>
    <border>
      <left style="thin">
        <color rgb="FF000000"/>
      </left>
      <right/>
      <top style="thin">
        <color rgb="FF000000"/>
      </top>
      <bottom/>
      <diagonal/>
    </border>
    <border>
      <left style="thin">
        <color indexed="64"/>
      </left>
      <right style="thin">
        <color indexed="64"/>
      </right>
      <top style="medium">
        <color indexed="64"/>
      </top>
      <bottom/>
      <diagonal/>
    </border>
    <border>
      <left/>
      <right style="thin">
        <color indexed="64"/>
      </right>
      <top/>
      <bottom/>
      <diagonal/>
    </border>
    <border>
      <left style="thin">
        <color indexed="64"/>
      </left>
      <right style="thin">
        <color indexed="64"/>
      </right>
      <top/>
      <bottom/>
      <diagonal/>
    </border>
    <border>
      <left/>
      <right style="hair">
        <color indexed="64"/>
      </right>
      <top style="thin">
        <color indexed="64"/>
      </top>
      <bottom style="thin">
        <color rgb="FF000000"/>
      </bottom>
      <diagonal/>
    </border>
    <border>
      <left/>
      <right style="hair">
        <color indexed="64"/>
      </right>
      <top style="thin">
        <color rgb="FF000000"/>
      </top>
      <bottom style="thin">
        <color rgb="FF000000"/>
      </bottom>
      <diagonal/>
    </border>
    <border>
      <left/>
      <right style="hair">
        <color indexed="64"/>
      </right>
      <top style="thin">
        <color rgb="FF000000"/>
      </top>
      <bottom style="medium">
        <color indexed="64"/>
      </bottom>
      <diagonal/>
    </border>
    <border>
      <left style="thin">
        <color indexed="64"/>
      </left>
      <right/>
      <top style="thin">
        <color rgb="FF000000"/>
      </top>
      <bottom style="medium">
        <color indexed="64"/>
      </bottom>
      <diagonal/>
    </border>
    <border>
      <left/>
      <right/>
      <top style="thin">
        <color rgb="FF000000"/>
      </top>
      <bottom style="medium">
        <color indexed="64"/>
      </bottom>
      <diagonal/>
    </border>
    <border>
      <left/>
      <right style="thin">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style="thin">
        <color indexed="64"/>
      </left>
      <right style="thin">
        <color indexed="64"/>
      </right>
      <top style="thin">
        <color rgb="FF000000"/>
      </top>
      <bottom style="thin">
        <color indexed="64"/>
      </bottom>
      <diagonal/>
    </border>
    <border>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thin">
        <color indexed="64"/>
      </right>
      <top style="medium">
        <color indexed="64"/>
      </top>
      <bottom style="hair">
        <color indexed="64"/>
      </bottom>
      <diagonal/>
    </border>
    <border>
      <left style="thin">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thin">
        <color indexed="64"/>
      </left>
      <right style="thin">
        <color indexed="64"/>
      </right>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thin">
        <color indexed="64"/>
      </right>
      <top style="medium">
        <color indexed="64"/>
      </top>
      <bottom/>
      <diagonal/>
    </border>
    <border>
      <left/>
      <right style="hair">
        <color indexed="64"/>
      </right>
      <top style="medium">
        <color indexed="64"/>
      </top>
      <bottom/>
      <diagonal/>
    </border>
    <border>
      <left style="hair">
        <color indexed="64"/>
      </left>
      <right style="medium">
        <color indexed="64"/>
      </right>
      <top style="medium">
        <color indexed="64"/>
      </top>
      <bottom/>
      <diagonal/>
    </border>
    <border>
      <left style="medium">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right style="hair">
        <color indexed="64"/>
      </right>
      <top/>
      <bottom style="thin">
        <color indexed="64"/>
      </bottom>
      <diagonal/>
    </border>
    <border>
      <left style="hair">
        <color indexed="64"/>
      </left>
      <right style="medium">
        <color indexed="64"/>
      </right>
      <top/>
      <bottom style="thin">
        <color indexed="64"/>
      </bottom>
      <diagonal/>
    </border>
    <border>
      <left/>
      <right/>
      <top style="thin">
        <color indexed="64"/>
      </top>
      <bottom style="hair">
        <color indexed="64"/>
      </bottom>
      <diagonal/>
    </border>
    <border>
      <left style="medium">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right/>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diagonal/>
    </border>
    <border>
      <left/>
      <right/>
      <top style="hair">
        <color indexed="64"/>
      </top>
      <bottom style="thin">
        <color indexed="64"/>
      </bottom>
      <diagonal/>
    </border>
    <border>
      <left style="medium">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right style="hair">
        <color indexed="64"/>
      </right>
      <top style="thin">
        <color indexed="64"/>
      </top>
      <bottom style="hair">
        <color indexed="64"/>
      </bottom>
      <diagonal/>
    </border>
    <border>
      <left style="medium">
        <color indexed="64"/>
      </left>
      <right style="hair">
        <color indexed="64"/>
      </right>
      <top style="hair">
        <color indexed="64"/>
      </top>
      <bottom/>
      <diagonal/>
    </border>
    <border>
      <left style="hair">
        <color indexed="64"/>
      </left>
      <right style="hair">
        <color indexed="64"/>
      </right>
      <top style="hair">
        <color indexed="64"/>
      </top>
      <bottom/>
      <diagonal/>
    </border>
    <border>
      <left style="thin">
        <color indexed="64"/>
      </left>
      <right style="thin">
        <color indexed="64"/>
      </right>
      <top style="hair">
        <color indexed="64"/>
      </top>
      <bottom/>
      <diagonal/>
    </border>
    <border>
      <left/>
      <right style="hair">
        <color indexed="64"/>
      </right>
      <top style="hair">
        <color indexed="64"/>
      </top>
      <bottom/>
      <diagonal/>
    </border>
    <border>
      <left style="hair">
        <color indexed="64"/>
      </left>
      <right style="medium">
        <color indexed="64"/>
      </right>
      <top style="hair">
        <color indexed="64"/>
      </top>
      <bottom/>
      <diagonal/>
    </border>
    <border>
      <left style="thin">
        <color indexed="64"/>
      </left>
      <right/>
      <top style="hair">
        <color indexed="64"/>
      </top>
      <bottom style="hair">
        <color indexed="64"/>
      </bottom>
      <diagonal/>
    </border>
    <border>
      <left/>
      <right style="hair">
        <color indexed="64"/>
      </right>
      <top style="hair">
        <color indexed="64"/>
      </top>
      <bottom style="hair">
        <color indexed="64"/>
      </bottom>
      <diagonal/>
    </border>
    <border>
      <left style="medium">
        <color indexed="64"/>
      </left>
      <right style="hair">
        <color indexed="64"/>
      </right>
      <top/>
      <bottom/>
      <diagonal/>
    </border>
    <border>
      <left style="hair">
        <color indexed="64"/>
      </left>
      <right style="hair">
        <color indexed="64"/>
      </right>
      <top/>
      <bottom/>
      <diagonal/>
    </border>
    <border>
      <left style="hair">
        <color indexed="64"/>
      </left>
      <right/>
      <top/>
      <bottom/>
      <diagonal/>
    </border>
    <border>
      <left/>
      <right style="hair">
        <color indexed="64"/>
      </right>
      <top/>
      <bottom/>
      <diagonal/>
    </border>
    <border>
      <left style="hair">
        <color indexed="64"/>
      </left>
      <right style="medium">
        <color indexed="64"/>
      </right>
      <top/>
      <bottom/>
      <diagonal/>
    </border>
    <border>
      <left style="medium">
        <color indexed="64"/>
      </left>
      <right style="thin">
        <color indexed="64"/>
      </right>
      <top/>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thin">
        <color indexed="10"/>
      </left>
      <right style="thin">
        <color indexed="10"/>
      </right>
      <top style="thin">
        <color indexed="10"/>
      </top>
      <bottom style="thin">
        <color indexed="10"/>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style="thin">
        <color indexed="64"/>
      </right>
      <top style="hair">
        <color indexed="64"/>
      </top>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medium">
        <color indexed="10"/>
      </left>
      <right/>
      <top style="medium">
        <color indexed="10"/>
      </top>
      <bottom style="medium">
        <color indexed="10"/>
      </bottom>
      <diagonal/>
    </border>
    <border>
      <left/>
      <right style="medium">
        <color indexed="10"/>
      </right>
      <top style="medium">
        <color indexed="10"/>
      </top>
      <bottom style="medium">
        <color indexed="10"/>
      </bottom>
      <diagonal/>
    </border>
    <border>
      <left style="medium">
        <color indexed="10"/>
      </left>
      <right style="medium">
        <color indexed="10"/>
      </right>
      <top style="medium">
        <color indexed="10"/>
      </top>
      <bottom style="medium">
        <color indexed="10"/>
      </bottom>
      <diagonal/>
    </border>
    <border>
      <left style="thin">
        <color indexed="23"/>
      </left>
      <right style="hair">
        <color indexed="23"/>
      </right>
      <top style="thin">
        <color indexed="23"/>
      </top>
      <bottom style="hair">
        <color indexed="23"/>
      </bottom>
      <diagonal/>
    </border>
    <border>
      <left style="hair">
        <color indexed="23"/>
      </left>
      <right style="hair">
        <color indexed="23"/>
      </right>
      <top style="thin">
        <color indexed="23"/>
      </top>
      <bottom style="hair">
        <color indexed="23"/>
      </bottom>
      <diagonal/>
    </border>
    <border>
      <left style="hair">
        <color indexed="23"/>
      </left>
      <right style="thin">
        <color indexed="23"/>
      </right>
      <top style="thin">
        <color indexed="23"/>
      </top>
      <bottom style="hair">
        <color indexed="23"/>
      </bottom>
      <diagonal/>
    </border>
    <border>
      <left/>
      <right style="thin">
        <color indexed="64"/>
      </right>
      <top style="hair">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style="medium">
        <color indexed="64"/>
      </top>
      <bottom style="medium">
        <color indexed="64"/>
      </bottom>
      <diagonal/>
    </border>
    <border>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23"/>
      </left>
      <right style="hair">
        <color indexed="23"/>
      </right>
      <top style="hair">
        <color indexed="23"/>
      </top>
      <bottom style="hair">
        <color indexed="23"/>
      </bottom>
      <diagonal/>
    </border>
    <border>
      <left style="hair">
        <color indexed="23"/>
      </left>
      <right style="hair">
        <color indexed="23"/>
      </right>
      <top style="hair">
        <color indexed="23"/>
      </top>
      <bottom style="hair">
        <color indexed="23"/>
      </bottom>
      <diagonal/>
    </border>
    <border>
      <left style="hair">
        <color indexed="23"/>
      </left>
      <right style="thin">
        <color indexed="23"/>
      </right>
      <top style="hair">
        <color indexed="23"/>
      </top>
      <bottom style="hair">
        <color indexed="23"/>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23"/>
      </left>
      <right style="hair">
        <color indexed="23"/>
      </right>
      <top style="hair">
        <color indexed="23"/>
      </top>
      <bottom style="thin">
        <color indexed="23"/>
      </bottom>
      <diagonal/>
    </border>
    <border>
      <left style="hair">
        <color indexed="23"/>
      </left>
      <right style="hair">
        <color indexed="23"/>
      </right>
      <top style="hair">
        <color indexed="23"/>
      </top>
      <bottom style="thin">
        <color indexed="23"/>
      </bottom>
      <diagonal/>
    </border>
    <border>
      <left style="hair">
        <color indexed="23"/>
      </left>
      <right style="thin">
        <color indexed="23"/>
      </right>
      <top style="hair">
        <color indexed="23"/>
      </top>
      <bottom style="thin">
        <color indexed="23"/>
      </bottom>
      <diagonal/>
    </border>
    <border>
      <left/>
      <right style="thin">
        <color indexed="64"/>
      </right>
      <top style="thin">
        <color indexed="64"/>
      </top>
      <bottom style="hair">
        <color indexed="64"/>
      </bottom>
      <diagonal/>
    </border>
    <border>
      <left style="medium">
        <color indexed="10"/>
      </left>
      <right style="medium">
        <color indexed="10"/>
      </right>
      <top style="medium">
        <color indexed="10"/>
      </top>
      <bottom/>
      <diagonal/>
    </border>
    <border>
      <left style="medium">
        <color indexed="10"/>
      </left>
      <right style="medium">
        <color indexed="10"/>
      </right>
      <top/>
      <bottom style="medium">
        <color indexed="10"/>
      </bottom>
      <diagonal/>
    </border>
    <border>
      <left style="thin">
        <color indexed="64"/>
      </left>
      <right/>
      <top/>
      <bottom style="hair">
        <color indexed="64"/>
      </bottom>
      <diagonal/>
    </border>
    <border>
      <left style="thin">
        <color indexed="10"/>
      </left>
      <right style="hair">
        <color indexed="10"/>
      </right>
      <top style="thin">
        <color indexed="10"/>
      </top>
      <bottom style="hair">
        <color indexed="10"/>
      </bottom>
      <diagonal/>
    </border>
    <border>
      <left style="hair">
        <color indexed="10"/>
      </left>
      <right style="thin">
        <color indexed="10"/>
      </right>
      <top style="thin">
        <color indexed="10"/>
      </top>
      <bottom style="hair">
        <color indexed="10"/>
      </bottom>
      <diagonal/>
    </border>
    <border>
      <left/>
      <right style="thin">
        <color indexed="64"/>
      </right>
      <top/>
      <bottom style="hair">
        <color indexed="64"/>
      </bottom>
      <diagonal/>
    </border>
    <border>
      <left style="thin">
        <color indexed="10"/>
      </left>
      <right style="hair">
        <color indexed="10"/>
      </right>
      <top style="hair">
        <color indexed="10"/>
      </top>
      <bottom style="hair">
        <color indexed="10"/>
      </bottom>
      <diagonal/>
    </border>
    <border>
      <left style="hair">
        <color indexed="10"/>
      </left>
      <right style="thin">
        <color indexed="10"/>
      </right>
      <top style="hair">
        <color indexed="10"/>
      </top>
      <bottom style="hair">
        <color indexed="10"/>
      </bottom>
      <diagonal/>
    </border>
    <border>
      <left style="thin">
        <color indexed="10"/>
      </left>
      <right style="hair">
        <color indexed="10"/>
      </right>
      <top style="hair">
        <color indexed="10"/>
      </top>
      <bottom style="thin">
        <color indexed="10"/>
      </bottom>
      <diagonal/>
    </border>
    <border>
      <left style="hair">
        <color indexed="10"/>
      </left>
      <right style="thin">
        <color indexed="10"/>
      </right>
      <top style="hair">
        <color indexed="10"/>
      </top>
      <bottom style="thin">
        <color indexed="10"/>
      </bottom>
      <diagonal/>
    </border>
    <border>
      <left style="thin">
        <color indexed="64"/>
      </left>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style="hair">
        <color indexed="64"/>
      </right>
      <top style="hair">
        <color indexed="64"/>
      </top>
      <bottom/>
      <diagonal/>
    </border>
    <border>
      <left/>
      <right style="thin">
        <color rgb="FF000000"/>
      </right>
      <top style="thin">
        <color indexed="64"/>
      </top>
      <bottom style="thin">
        <color rgb="FF000000"/>
      </bottom>
      <diagonal/>
    </border>
    <border>
      <left style="thin">
        <color rgb="FF000000"/>
      </left>
      <right/>
      <top style="thin">
        <color indexed="64"/>
      </top>
      <bottom style="thin">
        <color indexed="64"/>
      </bottom>
      <diagonal/>
    </border>
    <border>
      <left/>
      <right style="thin">
        <color rgb="FF000000"/>
      </right>
      <top style="thin">
        <color rgb="FF000000"/>
      </top>
      <bottom style="medium">
        <color indexed="64"/>
      </bottom>
      <diagonal/>
    </border>
    <border>
      <left style="thin">
        <color rgb="FF000000"/>
      </left>
      <right/>
      <top style="thin">
        <color rgb="FF000000"/>
      </top>
      <bottom style="medium">
        <color indexed="64"/>
      </bottom>
      <diagonal/>
    </border>
    <border>
      <left/>
      <right style="thin">
        <color rgb="FF000000"/>
      </right>
      <top style="thin">
        <color indexed="64"/>
      </top>
      <bottom style="thin">
        <color indexed="64"/>
      </bottom>
      <diagonal/>
    </border>
    <border>
      <left/>
      <right style="thin">
        <color rgb="FF000000"/>
      </right>
      <top style="thin">
        <color rgb="FF000000"/>
      </top>
      <bottom style="thin">
        <color rgb="FF000000"/>
      </bottom>
      <diagonal/>
    </border>
    <border>
      <left style="hair">
        <color indexed="64"/>
      </left>
      <right/>
      <top style="thin">
        <color rgb="FF000000"/>
      </top>
      <bottom style="thin">
        <color rgb="FF000000"/>
      </bottom>
      <diagonal/>
    </border>
    <border>
      <left style="hair">
        <color indexed="64"/>
      </left>
      <right/>
      <top style="thin">
        <color rgb="FF000000"/>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double">
        <color indexed="64"/>
      </left>
      <right style="double">
        <color indexed="64"/>
      </right>
      <top style="medium">
        <color indexed="64"/>
      </top>
      <bottom/>
      <diagonal/>
    </border>
    <border>
      <left style="double">
        <color indexed="64"/>
      </left>
      <right style="thin">
        <color indexed="64"/>
      </right>
      <top style="medium">
        <color indexed="64"/>
      </top>
      <bottom/>
      <diagonal/>
    </border>
    <border>
      <left style="double">
        <color indexed="64"/>
      </left>
      <right/>
      <top/>
      <bottom/>
      <diagonal/>
    </border>
    <border>
      <left style="double">
        <color indexed="64"/>
      </left>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medium">
        <color indexed="64"/>
      </left>
      <right style="thin">
        <color indexed="64"/>
      </right>
      <top style="hair">
        <color indexed="64"/>
      </top>
      <bottom/>
      <diagonal/>
    </border>
    <border>
      <left style="double">
        <color indexed="64"/>
      </left>
      <right style="thin">
        <color indexed="64"/>
      </right>
      <top style="hair">
        <color indexed="64"/>
      </top>
      <bottom/>
      <diagonal/>
    </border>
    <border>
      <left style="double">
        <color indexed="64"/>
      </left>
      <right style="thin">
        <color indexed="64"/>
      </right>
      <top/>
      <bottom/>
      <diagonal/>
    </border>
    <border>
      <left style="thin">
        <color indexed="64"/>
      </left>
      <right style="medium">
        <color indexed="64"/>
      </right>
      <top/>
      <bottom/>
      <diagonal/>
    </border>
    <border>
      <left/>
      <right style="medium">
        <color indexed="64"/>
      </right>
      <top style="hair">
        <color indexed="64"/>
      </top>
      <bottom style="hair">
        <color indexed="64"/>
      </bottom>
      <diagonal/>
    </border>
    <border>
      <left style="double">
        <color indexed="64"/>
      </left>
      <right/>
      <top style="hair">
        <color indexed="64"/>
      </top>
      <bottom/>
      <diagonal/>
    </border>
    <border>
      <left/>
      <right style="medium">
        <color indexed="64"/>
      </right>
      <top style="hair">
        <color indexed="64"/>
      </top>
      <bottom/>
      <diagonal/>
    </border>
    <border>
      <left style="medium">
        <color indexed="64"/>
      </left>
      <right style="thin">
        <color indexed="64"/>
      </right>
      <top style="hair">
        <color indexed="64"/>
      </top>
      <bottom style="hair">
        <color indexed="64"/>
      </bottom>
      <diagonal/>
    </border>
    <border>
      <left style="double">
        <color indexed="64"/>
      </left>
      <right/>
      <top style="hair">
        <color indexed="64"/>
      </top>
      <bottom style="hair">
        <color indexed="64"/>
      </bottom>
      <diagonal/>
    </border>
    <border>
      <left style="double">
        <color indexed="64"/>
      </left>
      <right style="thin">
        <color indexed="64"/>
      </right>
      <top style="hair">
        <color indexed="64"/>
      </top>
      <bottom style="hair">
        <color indexed="64"/>
      </bottom>
      <diagonal/>
    </border>
    <border>
      <left style="medium">
        <color indexed="64"/>
      </left>
      <right style="thin">
        <color indexed="64"/>
      </right>
      <top/>
      <bottom style="medium">
        <color indexed="64"/>
      </bottom>
      <diagonal/>
    </border>
    <border>
      <left style="double">
        <color indexed="64"/>
      </left>
      <right style="double">
        <color indexed="64"/>
      </right>
      <top/>
      <bottom style="medium">
        <color indexed="64"/>
      </bottom>
      <diagonal/>
    </border>
    <border>
      <left style="double">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double">
        <color indexed="64"/>
      </left>
      <right style="double">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style="thin">
        <color indexed="64"/>
      </left>
      <right style="medium">
        <color indexed="64"/>
      </right>
      <top style="medium">
        <color indexed="64"/>
      </top>
      <bottom/>
      <diagonal/>
    </border>
    <border>
      <left style="double">
        <color indexed="64"/>
      </left>
      <right style="thin">
        <color indexed="64"/>
      </right>
      <top/>
      <bottom style="medium">
        <color indexed="64"/>
      </bottom>
      <diagonal/>
    </border>
    <border>
      <left style="double">
        <color indexed="64"/>
      </left>
      <right style="double">
        <color indexed="64"/>
      </right>
      <top/>
      <bottom/>
      <diagonal/>
    </border>
  </borders>
  <cellStyleXfs count="3">
    <xf numFmtId="0" fontId="0" fillId="0" borderId="0"/>
    <xf numFmtId="0" fontId="7" fillId="0" borderId="0"/>
    <xf numFmtId="38" fontId="12" fillId="0" borderId="0" applyFont="0" applyFill="0" applyBorder="0" applyAlignment="0" applyProtection="0">
      <alignment vertical="center"/>
    </xf>
  </cellStyleXfs>
  <cellXfs count="1048">
    <xf numFmtId="0" fontId="0" fillId="0" borderId="0" xfId="0" applyFill="1" applyBorder="1" applyAlignment="1">
      <alignment horizontal="left" vertical="top"/>
    </xf>
    <xf numFmtId="0" fontId="1" fillId="0" borderId="0" xfId="0" applyFont="1" applyFill="1" applyBorder="1" applyAlignment="1">
      <alignment vertical="center" wrapText="1"/>
    </xf>
    <xf numFmtId="0" fontId="3" fillId="0" borderId="0" xfId="0" applyFont="1" applyFill="1" applyBorder="1" applyAlignment="1">
      <alignment vertical="center"/>
    </xf>
    <xf numFmtId="0" fontId="3" fillId="0" borderId="0" xfId="0" applyFont="1" applyFill="1" applyBorder="1" applyAlignment="1">
      <alignment horizontal="left" vertical="center"/>
    </xf>
    <xf numFmtId="0" fontId="1" fillId="0" borderId="0" xfId="0" applyFont="1" applyFill="1" applyBorder="1" applyAlignment="1">
      <alignment horizontal="left" vertical="center"/>
    </xf>
    <xf numFmtId="0" fontId="1" fillId="0" borderId="0" xfId="0" applyFont="1" applyFill="1" applyBorder="1" applyAlignment="1">
      <alignment horizontal="right" vertical="center"/>
    </xf>
    <xf numFmtId="0" fontId="1" fillId="0" borderId="0" xfId="0" applyFont="1" applyFill="1" applyBorder="1" applyAlignment="1">
      <alignment vertical="center"/>
    </xf>
    <xf numFmtId="0" fontId="1" fillId="0" borderId="0" xfId="0" applyFont="1" applyFill="1" applyBorder="1" applyAlignment="1">
      <alignment horizontal="center" vertical="center" wrapText="1"/>
    </xf>
    <xf numFmtId="0" fontId="3" fillId="0" borderId="0" xfId="0" applyFont="1" applyFill="1" applyBorder="1" applyAlignment="1">
      <alignment vertical="center" wrapText="1"/>
    </xf>
    <xf numFmtId="0" fontId="3" fillId="0" borderId="55" xfId="0" applyFont="1" applyFill="1" applyBorder="1" applyAlignment="1">
      <alignment horizontal="left" vertical="center"/>
    </xf>
    <xf numFmtId="0" fontId="3" fillId="0" borderId="75" xfId="0" applyFont="1" applyFill="1" applyBorder="1" applyAlignment="1">
      <alignment vertical="center" wrapText="1"/>
    </xf>
    <xf numFmtId="0" fontId="3" fillId="0" borderId="77" xfId="0" applyFont="1" applyFill="1" applyBorder="1" applyAlignment="1">
      <alignment vertical="center" wrapText="1"/>
    </xf>
    <xf numFmtId="0" fontId="3" fillId="0" borderId="47" xfId="0" applyFont="1" applyFill="1" applyBorder="1" applyAlignment="1">
      <alignment vertical="center" wrapText="1"/>
    </xf>
    <xf numFmtId="0" fontId="3" fillId="0" borderId="0" xfId="0" applyFont="1" applyFill="1" applyBorder="1" applyAlignment="1">
      <alignment horizontal="left" vertical="center"/>
    </xf>
    <xf numFmtId="0" fontId="3" fillId="0" borderId="0" xfId="0" applyFont="1" applyFill="1" applyBorder="1" applyAlignment="1">
      <alignment horizontal="left" vertical="center"/>
    </xf>
    <xf numFmtId="0" fontId="9" fillId="0" borderId="0" xfId="0" applyFont="1" applyFill="1" applyBorder="1" applyAlignment="1">
      <alignment horizontal="center" vertical="center" wrapText="1"/>
    </xf>
    <xf numFmtId="0" fontId="1" fillId="0" borderId="11" xfId="0" applyFont="1" applyFill="1" applyBorder="1" applyAlignment="1">
      <alignment horizontal="center" vertical="center" wrapText="1"/>
    </xf>
    <xf numFmtId="0" fontId="1" fillId="0" borderId="17" xfId="0" applyFont="1" applyFill="1" applyBorder="1" applyAlignment="1">
      <alignment horizontal="center" vertical="center" wrapText="1"/>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1" fillId="0" borderId="42" xfId="0" applyFont="1" applyFill="1" applyBorder="1" applyAlignment="1">
      <alignment vertical="center" shrinkToFit="1"/>
    </xf>
    <xf numFmtId="0" fontId="1" fillId="0" borderId="13" xfId="0" applyFont="1" applyFill="1" applyBorder="1" applyAlignment="1">
      <alignment vertical="center" shrinkToFit="1"/>
    </xf>
    <xf numFmtId="0" fontId="1" fillId="0" borderId="14" xfId="0" applyFont="1" applyFill="1" applyBorder="1" applyAlignment="1">
      <alignment vertical="center" shrinkToFit="1"/>
    </xf>
    <xf numFmtId="0" fontId="3" fillId="0" borderId="46" xfId="0" applyFont="1" applyFill="1" applyBorder="1" applyAlignment="1">
      <alignment horizontal="left" vertical="center"/>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9" fillId="0" borderId="0" xfId="0" applyFont="1" applyFill="1" applyBorder="1" applyAlignment="1">
      <alignment vertical="center"/>
    </xf>
    <xf numFmtId="0" fontId="9" fillId="0" borderId="0" xfId="0" applyFont="1" applyFill="1" applyBorder="1" applyAlignment="1">
      <alignment horizontal="center" vertical="center"/>
    </xf>
    <xf numFmtId="0" fontId="9" fillId="0" borderId="0" xfId="0" applyFont="1" applyFill="1" applyBorder="1" applyAlignment="1">
      <alignment horizontal="left" vertical="center"/>
    </xf>
    <xf numFmtId="0" fontId="1"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47" xfId="0" applyFont="1" applyFill="1" applyBorder="1" applyAlignment="1">
      <alignment horizontal="right" vertical="center"/>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57" xfId="0" applyFont="1" applyFill="1" applyBorder="1" applyAlignment="1">
      <alignment vertical="center" wrapText="1"/>
    </xf>
    <xf numFmtId="0" fontId="3" fillId="0" borderId="57" xfId="0" applyFont="1" applyFill="1" applyBorder="1" applyAlignment="1">
      <alignment horizontal="right" vertical="center"/>
    </xf>
    <xf numFmtId="0" fontId="1" fillId="0" borderId="0" xfId="0" applyFont="1" applyFill="1" applyBorder="1" applyAlignment="1">
      <alignment vertical="center" shrinkToFit="1"/>
    </xf>
    <xf numFmtId="0" fontId="3" fillId="0" borderId="0" xfId="0" applyFont="1" applyFill="1" applyBorder="1" applyAlignment="1">
      <alignment horizontal="left" vertical="center"/>
    </xf>
    <xf numFmtId="0" fontId="3" fillId="0" borderId="19" xfId="0" applyFont="1" applyFill="1" applyBorder="1" applyAlignment="1">
      <alignment horizontal="center" vertical="center"/>
    </xf>
    <xf numFmtId="0" fontId="3" fillId="0" borderId="63" xfId="0" applyFont="1" applyFill="1" applyBorder="1" applyAlignment="1">
      <alignment horizontal="center" vertical="center"/>
    </xf>
    <xf numFmtId="0" fontId="3" fillId="0" borderId="0" xfId="0" applyFont="1" applyFill="1" applyBorder="1" applyAlignment="1">
      <alignment horizontal="left" vertical="center"/>
    </xf>
    <xf numFmtId="0" fontId="16" fillId="3" borderId="0" xfId="0" applyFont="1" applyFill="1"/>
    <xf numFmtId="0" fontId="16" fillId="3" borderId="0" xfId="0" applyFont="1" applyFill="1" applyBorder="1"/>
    <xf numFmtId="0" fontId="16" fillId="4" borderId="0" xfId="0" applyFont="1" applyFill="1"/>
    <xf numFmtId="0" fontId="17" fillId="0" borderId="0" xfId="0" applyFont="1" applyAlignment="1">
      <alignment shrinkToFit="1"/>
    </xf>
    <xf numFmtId="57" fontId="17" fillId="0" borderId="0" xfId="0" applyNumberFormat="1" applyFont="1" applyAlignment="1">
      <alignment shrinkToFit="1"/>
    </xf>
    <xf numFmtId="0" fontId="16" fillId="0" borderId="0" xfId="0" applyFont="1"/>
    <xf numFmtId="0" fontId="16" fillId="5" borderId="0" xfId="0" applyFont="1" applyFill="1"/>
    <xf numFmtId="0" fontId="18" fillId="3" borderId="0" xfId="0" applyFont="1" applyFill="1"/>
    <xf numFmtId="0" fontId="19" fillId="6" borderId="67" xfId="0" applyFont="1" applyFill="1" applyBorder="1" applyAlignment="1">
      <alignment horizontal="distributed" vertical="center" justifyLastLine="1"/>
    </xf>
    <xf numFmtId="0" fontId="21" fillId="3" borderId="0" xfId="0" applyFont="1" applyFill="1"/>
    <xf numFmtId="0" fontId="16" fillId="6" borderId="56" xfId="0" applyFont="1" applyFill="1" applyBorder="1"/>
    <xf numFmtId="0" fontId="16" fillId="6" borderId="57" xfId="0" applyFont="1" applyFill="1" applyBorder="1"/>
    <xf numFmtId="0" fontId="16" fillId="6" borderId="58" xfId="0" applyFont="1" applyFill="1" applyBorder="1"/>
    <xf numFmtId="0" fontId="16" fillId="6" borderId="99" xfId="0" applyFont="1" applyFill="1" applyBorder="1" applyAlignment="1">
      <alignment horizontal="center" vertical="center"/>
    </xf>
    <xf numFmtId="0" fontId="16" fillId="6" borderId="100" xfId="0" applyFont="1" applyFill="1" applyBorder="1" applyAlignment="1">
      <alignment horizontal="center" vertical="center"/>
    </xf>
    <xf numFmtId="0" fontId="16" fillId="6" borderId="101" xfId="0" applyFont="1" applyFill="1" applyBorder="1" applyAlignment="1">
      <alignment horizontal="center" vertical="center"/>
    </xf>
    <xf numFmtId="0" fontId="16" fillId="6" borderId="102" xfId="0" applyFont="1" applyFill="1" applyBorder="1" applyAlignment="1">
      <alignment horizontal="center" vertical="center"/>
    </xf>
    <xf numFmtId="0" fontId="16" fillId="6" borderId="103" xfId="0" applyFont="1" applyFill="1" applyBorder="1" applyAlignment="1">
      <alignment horizontal="center" vertical="center"/>
    </xf>
    <xf numFmtId="0" fontId="16" fillId="6" borderId="46" xfId="0" applyFont="1" applyFill="1" applyBorder="1"/>
    <xf numFmtId="0" fontId="16" fillId="6" borderId="47" xfId="0" applyFont="1" applyFill="1" applyBorder="1"/>
    <xf numFmtId="0" fontId="22" fillId="6" borderId="48" xfId="0" applyFont="1" applyFill="1" applyBorder="1" applyAlignment="1">
      <alignment horizontal="right" vertical="center"/>
    </xf>
    <xf numFmtId="178" fontId="16" fillId="7" borderId="108" xfId="0" applyNumberFormat="1" applyFont="1" applyFill="1" applyBorder="1" applyAlignment="1">
      <alignment horizontal="center" vertical="center"/>
    </xf>
    <xf numFmtId="178" fontId="16" fillId="7" borderId="105" xfId="0" applyNumberFormat="1" applyFont="1" applyFill="1" applyBorder="1" applyAlignment="1">
      <alignment horizontal="center" vertical="center"/>
    </xf>
    <xf numFmtId="178" fontId="16" fillId="7" borderId="109" xfId="0" applyNumberFormat="1" applyFont="1" applyFill="1" applyBorder="1" applyAlignment="1">
      <alignment horizontal="center" vertical="center"/>
    </xf>
    <xf numFmtId="0" fontId="16" fillId="9" borderId="0" xfId="0" applyFont="1" applyFill="1" applyBorder="1"/>
    <xf numFmtId="0" fontId="24" fillId="9" borderId="0" xfId="0" applyFont="1" applyFill="1" applyBorder="1" applyAlignment="1">
      <alignment horizontal="right" vertical="center"/>
    </xf>
    <xf numFmtId="38" fontId="16" fillId="9" borderId="110" xfId="2" applyFont="1" applyFill="1" applyBorder="1" applyAlignment="1">
      <alignment vertical="center"/>
    </xf>
    <xf numFmtId="38" fontId="16" fillId="9" borderId="111" xfId="2" applyFont="1" applyFill="1" applyBorder="1" applyAlignment="1">
      <alignment vertical="center"/>
    </xf>
    <xf numFmtId="38" fontId="16" fillId="9" borderId="112" xfId="2" applyFont="1" applyFill="1" applyBorder="1" applyAlignment="1">
      <alignment vertical="center"/>
    </xf>
    <xf numFmtId="38" fontId="16" fillId="9" borderId="87" xfId="2" applyFont="1" applyFill="1" applyBorder="1" applyAlignment="1">
      <alignment vertical="center"/>
    </xf>
    <xf numFmtId="38" fontId="16" fillId="9" borderId="113" xfId="2" applyFont="1" applyFill="1" applyBorder="1" applyAlignment="1">
      <alignment vertical="center"/>
    </xf>
    <xf numFmtId="38" fontId="16" fillId="9" borderId="114" xfId="2" applyFont="1" applyFill="1" applyBorder="1" applyAlignment="1">
      <alignment vertical="center"/>
    </xf>
    <xf numFmtId="0" fontId="16" fillId="4" borderId="0" xfId="0" applyFont="1" applyFill="1" applyAlignment="1">
      <alignment vertical="center"/>
    </xf>
    <xf numFmtId="0" fontId="25" fillId="0" borderId="0" xfId="0" applyFont="1" applyAlignment="1">
      <alignment vertical="center"/>
    </xf>
    <xf numFmtId="0" fontId="27" fillId="9" borderId="0" xfId="0" applyFont="1" applyFill="1" applyBorder="1" applyAlignment="1">
      <alignment horizontal="right" vertical="center"/>
    </xf>
    <xf numFmtId="38" fontId="28" fillId="0" borderId="115" xfId="2" applyFont="1" applyFill="1" applyBorder="1" applyAlignment="1" applyProtection="1">
      <alignment vertical="center"/>
      <protection locked="0" hidden="1"/>
    </xf>
    <xf numFmtId="38" fontId="28" fillId="0" borderId="116" xfId="2" applyFont="1" applyFill="1" applyBorder="1" applyAlignment="1" applyProtection="1">
      <alignment vertical="center"/>
      <protection locked="0" hidden="1"/>
    </xf>
    <xf numFmtId="38" fontId="28" fillId="0" borderId="117" xfId="2" applyFont="1" applyFill="1" applyBorder="1" applyAlignment="1" applyProtection="1">
      <alignment vertical="center"/>
      <protection locked="0" hidden="1"/>
    </xf>
    <xf numFmtId="38" fontId="16" fillId="9" borderId="82" xfId="2" applyFont="1" applyFill="1" applyBorder="1" applyAlignment="1">
      <alignment vertical="center"/>
    </xf>
    <xf numFmtId="38" fontId="16" fillId="9" borderId="118" xfId="2" applyFont="1" applyFill="1" applyBorder="1" applyAlignment="1">
      <alignment vertical="center"/>
    </xf>
    <xf numFmtId="38" fontId="16" fillId="9" borderId="116" xfId="2" applyFont="1" applyFill="1" applyBorder="1" applyAlignment="1">
      <alignment vertical="center"/>
    </xf>
    <xf numFmtId="38" fontId="16" fillId="9" borderId="119" xfId="2" applyFont="1" applyFill="1" applyBorder="1" applyAlignment="1">
      <alignment vertical="center"/>
    </xf>
    <xf numFmtId="0" fontId="16" fillId="9" borderId="44" xfId="0" applyFont="1" applyFill="1" applyBorder="1"/>
    <xf numFmtId="0" fontId="29" fillId="0" borderId="120" xfId="0" applyFont="1" applyFill="1" applyBorder="1" applyAlignment="1">
      <alignment horizontal="right" vertical="center"/>
    </xf>
    <xf numFmtId="38" fontId="16" fillId="0" borderId="121" xfId="2" applyFont="1" applyFill="1" applyBorder="1" applyAlignment="1" applyProtection="1">
      <alignment vertical="center"/>
      <protection locked="0" hidden="1"/>
    </xf>
    <xf numFmtId="38" fontId="16" fillId="0" borderId="122" xfId="2" applyFont="1" applyFill="1" applyBorder="1" applyAlignment="1" applyProtection="1">
      <alignment vertical="center"/>
      <protection locked="0" hidden="1"/>
    </xf>
    <xf numFmtId="38" fontId="16" fillId="0" borderId="123" xfId="2" applyFont="1" applyFill="1" applyBorder="1" applyAlignment="1" applyProtection="1">
      <alignment vertical="center"/>
      <protection locked="0" hidden="1"/>
    </xf>
    <xf numFmtId="38" fontId="16" fillId="10" borderId="124" xfId="2" applyFont="1" applyFill="1" applyBorder="1" applyAlignment="1">
      <alignment vertical="center"/>
    </xf>
    <xf numFmtId="38" fontId="16" fillId="0" borderId="125" xfId="2" applyFont="1" applyFill="1" applyBorder="1" applyAlignment="1" applyProtection="1">
      <alignment vertical="center"/>
      <protection locked="0" hidden="1"/>
    </xf>
    <xf numFmtId="38" fontId="16" fillId="0" borderId="126" xfId="2" applyFont="1" applyFill="1" applyBorder="1" applyAlignment="1" applyProtection="1">
      <alignment vertical="center"/>
      <protection locked="0" hidden="1"/>
    </xf>
    <xf numFmtId="0" fontId="30" fillId="4" borderId="0" xfId="0" applyFont="1" applyFill="1" applyAlignment="1">
      <alignment vertical="center"/>
    </xf>
    <xf numFmtId="0" fontId="28" fillId="0" borderId="127" xfId="0" applyFont="1" applyFill="1" applyBorder="1" applyAlignment="1">
      <alignment vertical="center"/>
    </xf>
    <xf numFmtId="0" fontId="29" fillId="0" borderId="127" xfId="0" applyFont="1" applyFill="1" applyBorder="1" applyAlignment="1">
      <alignment horizontal="center" vertical="center"/>
    </xf>
    <xf numFmtId="38" fontId="16" fillId="7" borderId="128" xfId="2" applyFont="1" applyFill="1" applyBorder="1" applyAlignment="1">
      <alignment vertical="center"/>
    </xf>
    <xf numFmtId="38" fontId="16" fillId="7" borderId="129" xfId="2" applyFont="1" applyFill="1" applyBorder="1" applyAlignment="1">
      <alignment vertical="center"/>
    </xf>
    <xf numFmtId="38" fontId="16" fillId="7" borderId="130" xfId="2" applyFont="1" applyFill="1" applyBorder="1" applyAlignment="1">
      <alignment vertical="center"/>
    </xf>
    <xf numFmtId="38" fontId="16" fillId="10" borderId="131" xfId="2" applyFont="1" applyFill="1" applyBorder="1" applyAlignment="1">
      <alignment vertical="center"/>
    </xf>
    <xf numFmtId="38" fontId="16" fillId="0" borderId="132" xfId="2" applyFont="1" applyFill="1" applyBorder="1" applyAlignment="1" applyProtection="1">
      <alignment vertical="center"/>
      <protection locked="0" hidden="1"/>
    </xf>
    <xf numFmtId="0" fontId="30" fillId="4" borderId="0" xfId="0" applyFont="1" applyFill="1" applyBorder="1" applyAlignment="1">
      <alignment horizontal="center" vertical="center"/>
    </xf>
    <xf numFmtId="0" fontId="28" fillId="0" borderId="134" xfId="0" applyFont="1" applyFill="1" applyBorder="1" applyAlignment="1">
      <alignment vertical="center"/>
    </xf>
    <xf numFmtId="0" fontId="29" fillId="0" borderId="134" xfId="0" applyFont="1" applyFill="1" applyBorder="1" applyAlignment="1" applyProtection="1">
      <alignment horizontal="right" vertical="center"/>
      <protection locked="0" hidden="1"/>
    </xf>
    <xf numFmtId="38" fontId="16" fillId="0" borderId="128" xfId="2" applyFont="1" applyFill="1" applyBorder="1" applyAlignment="1" applyProtection="1">
      <alignment vertical="center"/>
      <protection locked="0" hidden="1"/>
    </xf>
    <xf numFmtId="38" fontId="16" fillId="0" borderId="129" xfId="2" applyFont="1" applyFill="1" applyBorder="1" applyAlignment="1" applyProtection="1">
      <alignment vertical="center"/>
      <protection locked="0" hidden="1"/>
    </xf>
    <xf numFmtId="38" fontId="16" fillId="0" borderId="135" xfId="2" applyFont="1" applyFill="1" applyBorder="1" applyAlignment="1" applyProtection="1">
      <alignment vertical="center"/>
      <protection locked="0" hidden="1"/>
    </xf>
    <xf numFmtId="38" fontId="16" fillId="7" borderId="132" xfId="2" applyFont="1" applyFill="1" applyBorder="1" applyAlignment="1">
      <alignment vertical="center"/>
    </xf>
    <xf numFmtId="38" fontId="16" fillId="7" borderId="133" xfId="2" applyFont="1" applyFill="1" applyBorder="1" applyAlignment="1">
      <alignment vertical="center"/>
    </xf>
    <xf numFmtId="0" fontId="28" fillId="0" borderId="136" xfId="0" applyFont="1" applyFill="1" applyBorder="1" applyAlignment="1">
      <alignment vertical="center"/>
    </xf>
    <xf numFmtId="0" fontId="29" fillId="0" borderId="136" xfId="0" applyFont="1" applyFill="1" applyBorder="1" applyAlignment="1">
      <alignment horizontal="center" vertical="center"/>
    </xf>
    <xf numFmtId="38" fontId="16" fillId="7" borderId="135" xfId="2" applyFont="1" applyFill="1" applyBorder="1" applyAlignment="1">
      <alignment vertical="center"/>
    </xf>
    <xf numFmtId="0" fontId="28" fillId="0" borderId="137" xfId="0" applyFont="1" applyFill="1" applyBorder="1" applyAlignment="1">
      <alignment vertical="center"/>
    </xf>
    <xf numFmtId="0" fontId="29" fillId="0" borderId="137" xfId="0" applyFont="1" applyFill="1" applyBorder="1" applyAlignment="1">
      <alignment horizontal="right" vertical="center"/>
    </xf>
    <xf numFmtId="38" fontId="16" fillId="0" borderId="138" xfId="2" applyFont="1" applyFill="1" applyBorder="1" applyAlignment="1" applyProtection="1">
      <alignment vertical="center"/>
      <protection locked="0" hidden="1"/>
    </xf>
    <xf numFmtId="38" fontId="16" fillId="0" borderId="139" xfId="2" applyFont="1" applyFill="1" applyBorder="1" applyAlignment="1" applyProtection="1">
      <alignment vertical="center"/>
      <protection locked="0" hidden="1"/>
    </xf>
    <xf numFmtId="38" fontId="16" fillId="0" borderId="140" xfId="2" applyFont="1" applyFill="1" applyBorder="1" applyAlignment="1" applyProtection="1">
      <alignment vertical="center"/>
      <protection locked="0" hidden="1"/>
    </xf>
    <xf numFmtId="38" fontId="16" fillId="10" borderId="141" xfId="2" applyFont="1" applyFill="1" applyBorder="1" applyAlignment="1">
      <alignment vertical="center"/>
    </xf>
    <xf numFmtId="38" fontId="16" fillId="7" borderId="142" xfId="2" applyFont="1" applyFill="1" applyBorder="1" applyAlignment="1">
      <alignment vertical="center"/>
    </xf>
    <xf numFmtId="38" fontId="16" fillId="7" borderId="139" xfId="2" applyFont="1" applyFill="1" applyBorder="1" applyAlignment="1">
      <alignment vertical="center"/>
    </xf>
    <xf numFmtId="38" fontId="16" fillId="7" borderId="143" xfId="2" applyFont="1" applyFill="1" applyBorder="1" applyAlignment="1">
      <alignment vertical="center"/>
    </xf>
    <xf numFmtId="0" fontId="28" fillId="0" borderId="0" xfId="0" applyFont="1" applyFill="1" applyBorder="1" applyAlignment="1">
      <alignment vertical="center"/>
    </xf>
    <xf numFmtId="0" fontId="29" fillId="0" borderId="0" xfId="0" applyFont="1" applyFill="1" applyBorder="1" applyAlignment="1">
      <alignment horizontal="center" vertical="center"/>
    </xf>
    <xf numFmtId="38" fontId="16" fillId="7" borderId="145" xfId="2" applyFont="1" applyFill="1" applyBorder="1" applyAlignment="1">
      <alignment vertical="center"/>
    </xf>
    <xf numFmtId="38" fontId="16" fillId="7" borderId="146" xfId="2" applyFont="1" applyFill="1" applyBorder="1" applyAlignment="1">
      <alignment vertical="center"/>
    </xf>
    <xf numFmtId="38" fontId="16" fillId="10" borderId="147" xfId="2" applyFont="1" applyFill="1" applyBorder="1" applyAlignment="1">
      <alignment vertical="center"/>
    </xf>
    <xf numFmtId="38" fontId="16" fillId="0" borderId="148" xfId="2" applyFont="1" applyFill="1" applyBorder="1" applyAlignment="1" applyProtection="1">
      <alignment vertical="center"/>
      <protection locked="0" hidden="1"/>
    </xf>
    <xf numFmtId="0" fontId="28" fillId="0" borderId="150" xfId="0" applyFont="1" applyFill="1" applyBorder="1" applyAlignment="1">
      <alignment vertical="center"/>
    </xf>
    <xf numFmtId="38" fontId="16" fillId="7" borderId="151" xfId="2" applyFont="1" applyFill="1" applyBorder="1" applyAlignment="1">
      <alignment vertical="center"/>
    </xf>
    <xf numFmtId="38" fontId="16" fillId="0" borderId="133" xfId="2" applyFont="1" applyFill="1" applyBorder="1" applyAlignment="1" applyProtection="1">
      <alignment vertical="center"/>
      <protection locked="0" hidden="1"/>
    </xf>
    <xf numFmtId="180" fontId="25" fillId="0" borderId="0" xfId="0" applyNumberFormat="1" applyFont="1" applyAlignment="1">
      <alignment vertical="center"/>
    </xf>
    <xf numFmtId="0" fontId="16" fillId="10" borderId="0" xfId="0" applyFont="1" applyFill="1" applyBorder="1" applyAlignment="1">
      <alignment vertical="center"/>
    </xf>
    <xf numFmtId="0" fontId="24" fillId="10" borderId="0" xfId="0" applyFont="1" applyFill="1" applyBorder="1" applyAlignment="1">
      <alignment horizontal="right" vertical="center"/>
    </xf>
    <xf numFmtId="38" fontId="16" fillId="0" borderId="152" xfId="2" applyFont="1" applyFill="1" applyBorder="1" applyAlignment="1" applyProtection="1">
      <alignment vertical="center"/>
      <protection locked="0" hidden="1"/>
    </xf>
    <xf numFmtId="38" fontId="16" fillId="0" borderId="153" xfId="2" applyFont="1" applyFill="1" applyBorder="1" applyAlignment="1" applyProtection="1">
      <alignment vertical="center"/>
      <protection locked="0" hidden="1"/>
    </xf>
    <xf numFmtId="38" fontId="16" fillId="0" borderId="154" xfId="2" applyFont="1" applyFill="1" applyBorder="1" applyAlignment="1" applyProtection="1">
      <alignment vertical="center"/>
      <protection locked="0" hidden="1"/>
    </xf>
    <xf numFmtId="38" fontId="16" fillId="10" borderId="9" xfId="2" applyFont="1" applyFill="1" applyBorder="1" applyAlignment="1">
      <alignment vertical="center"/>
    </xf>
    <xf numFmtId="38" fontId="16" fillId="0" borderId="155" xfId="2" applyFont="1" applyFill="1" applyBorder="1" applyAlignment="1" applyProtection="1">
      <alignment vertical="center"/>
      <protection locked="0" hidden="1"/>
    </xf>
    <xf numFmtId="38" fontId="16" fillId="0" borderId="156" xfId="2" applyFont="1" applyFill="1" applyBorder="1" applyAlignment="1" applyProtection="1">
      <alignment vertical="center"/>
      <protection locked="0" hidden="1"/>
    </xf>
    <xf numFmtId="38" fontId="28" fillId="7" borderId="158" xfId="2" applyFont="1" applyFill="1" applyBorder="1" applyAlignment="1">
      <alignment vertical="center"/>
    </xf>
    <xf numFmtId="38" fontId="28" fillId="7" borderId="159" xfId="2" applyFont="1" applyFill="1" applyBorder="1" applyAlignment="1">
      <alignment vertical="center"/>
    </xf>
    <xf numFmtId="38" fontId="28" fillId="7" borderId="160" xfId="2" applyFont="1" applyFill="1" applyBorder="1" applyAlignment="1">
      <alignment vertical="center"/>
    </xf>
    <xf numFmtId="38" fontId="28" fillId="10" borderId="78" xfId="2" applyFont="1" applyFill="1" applyBorder="1" applyAlignment="1">
      <alignment vertical="center"/>
    </xf>
    <xf numFmtId="38" fontId="28" fillId="7" borderId="161" xfId="2" applyFont="1" applyFill="1" applyBorder="1" applyAlignment="1">
      <alignment vertical="center"/>
    </xf>
    <xf numFmtId="38" fontId="28" fillId="7" borderId="162" xfId="2" applyFont="1" applyFill="1" applyBorder="1" applyAlignment="1">
      <alignment vertical="center"/>
    </xf>
    <xf numFmtId="181" fontId="16" fillId="0" borderId="163" xfId="2" applyNumberFormat="1" applyFont="1" applyFill="1" applyBorder="1" applyAlignment="1" applyProtection="1">
      <alignment vertical="center"/>
      <protection locked="0" hidden="1"/>
    </xf>
    <xf numFmtId="0" fontId="16" fillId="6" borderId="12" xfId="0" applyFont="1" applyFill="1" applyBorder="1" applyAlignment="1">
      <alignment vertical="center"/>
    </xf>
    <xf numFmtId="0" fontId="26" fillId="3" borderId="0" xfId="0" applyFont="1" applyFill="1" applyBorder="1" applyAlignment="1">
      <alignment horizontal="distributed" vertical="center"/>
    </xf>
    <xf numFmtId="0" fontId="27" fillId="3" borderId="0" xfId="0" applyFont="1" applyFill="1" applyBorder="1" applyAlignment="1">
      <alignment horizontal="right" vertical="center"/>
    </xf>
    <xf numFmtId="0" fontId="24" fillId="3" borderId="0" xfId="0" applyFont="1" applyFill="1" applyBorder="1" applyAlignment="1">
      <alignment horizontal="right" vertical="center"/>
    </xf>
    <xf numFmtId="38" fontId="16" fillId="3" borderId="0" xfId="2" applyFont="1" applyFill="1" applyBorder="1" applyAlignment="1">
      <alignment vertical="center"/>
    </xf>
    <xf numFmtId="0" fontId="16" fillId="0" borderId="0" xfId="0" applyFont="1" applyFill="1"/>
    <xf numFmtId="0" fontId="16" fillId="0" borderId="0" xfId="0" applyFont="1" applyFill="1" applyAlignment="1">
      <alignment vertical="center"/>
    </xf>
    <xf numFmtId="0" fontId="26" fillId="0" borderId="0" xfId="0" applyFont="1" applyFill="1" applyBorder="1" applyAlignment="1">
      <alignment horizontal="distributed" vertical="center"/>
    </xf>
    <xf numFmtId="0" fontId="27" fillId="0" borderId="0" xfId="0" applyFont="1" applyFill="1" applyBorder="1" applyAlignment="1">
      <alignment horizontal="right" vertical="center"/>
    </xf>
    <xf numFmtId="182" fontId="16" fillId="0" borderId="9" xfId="0" applyNumberFormat="1" applyFont="1" applyBorder="1" applyAlignment="1">
      <alignment horizontal="center" vertical="center"/>
    </xf>
    <xf numFmtId="182" fontId="16" fillId="0" borderId="170" xfId="0" applyNumberFormat="1" applyFont="1" applyBorder="1" applyAlignment="1">
      <alignment horizontal="center" vertical="center"/>
    </xf>
    <xf numFmtId="182" fontId="16" fillId="0" borderId="171" xfId="0" applyNumberFormat="1" applyFont="1" applyBorder="1" applyAlignment="1">
      <alignment horizontal="center" vertical="center"/>
    </xf>
    <xf numFmtId="182" fontId="16" fillId="0" borderId="172" xfId="0" applyNumberFormat="1" applyFont="1" applyBorder="1" applyAlignment="1">
      <alignment horizontal="center" vertical="center"/>
    </xf>
    <xf numFmtId="0" fontId="16" fillId="0" borderId="0" xfId="0" applyFont="1" applyAlignment="1">
      <alignment vertical="center"/>
    </xf>
    <xf numFmtId="0" fontId="16" fillId="0" borderId="0" xfId="0" applyFont="1" applyBorder="1" applyAlignment="1">
      <alignment horizontal="center" vertical="center"/>
    </xf>
    <xf numFmtId="180" fontId="16" fillId="0" borderId="9" xfId="0" applyNumberFormat="1" applyFont="1" applyBorder="1" applyAlignment="1">
      <alignment vertical="center"/>
    </xf>
    <xf numFmtId="180" fontId="16" fillId="0" borderId="170" xfId="0" applyNumberFormat="1" applyFont="1" applyBorder="1" applyAlignment="1">
      <alignment vertical="center"/>
    </xf>
    <xf numFmtId="180" fontId="16" fillId="0" borderId="171" xfId="0" applyNumberFormat="1" applyFont="1" applyBorder="1" applyAlignment="1">
      <alignment vertical="center"/>
    </xf>
    <xf numFmtId="180" fontId="16" fillId="0" borderId="172" xfId="0" applyNumberFormat="1" applyFont="1" applyBorder="1" applyAlignment="1">
      <alignment vertical="center"/>
    </xf>
    <xf numFmtId="0" fontId="24" fillId="0" borderId="0" xfId="0" applyFont="1" applyBorder="1" applyAlignment="1">
      <alignment horizontal="right" vertical="center"/>
    </xf>
    <xf numFmtId="0" fontId="16" fillId="0" borderId="0" xfId="0" applyFont="1" applyBorder="1" applyAlignment="1">
      <alignment vertical="center"/>
    </xf>
    <xf numFmtId="0" fontId="16" fillId="4" borderId="0" xfId="0" applyFont="1" applyFill="1" applyBorder="1" applyAlignment="1">
      <alignment horizontal="center" vertical="center"/>
    </xf>
    <xf numFmtId="0" fontId="24" fillId="4" borderId="0" xfId="0" applyFont="1" applyFill="1" applyBorder="1" applyAlignment="1">
      <alignment horizontal="right" vertical="center"/>
    </xf>
    <xf numFmtId="0" fontId="16" fillId="4" borderId="0" xfId="0" applyFont="1" applyFill="1" applyBorder="1"/>
    <xf numFmtId="0" fontId="16" fillId="0" borderId="0" xfId="0" applyFont="1" applyFill="1" applyBorder="1" applyAlignment="1">
      <alignment horizontal="center" vertical="center"/>
    </xf>
    <xf numFmtId="0" fontId="24" fillId="0" borderId="0" xfId="0" applyFont="1" applyFill="1" applyBorder="1" applyAlignment="1">
      <alignment horizontal="right" vertical="center"/>
    </xf>
    <xf numFmtId="0" fontId="16" fillId="0" borderId="0" xfId="0" applyFont="1" applyFill="1" applyBorder="1"/>
    <xf numFmtId="0" fontId="16" fillId="0" borderId="9" xfId="0" applyFont="1" applyBorder="1" applyAlignment="1">
      <alignment vertical="center"/>
    </xf>
    <xf numFmtId="0" fontId="16" fillId="13" borderId="11" xfId="0" applyFont="1" applyFill="1" applyBorder="1" applyAlignment="1">
      <alignment horizontal="center" vertical="center"/>
    </xf>
    <xf numFmtId="0" fontId="16" fillId="14" borderId="9" xfId="0" applyFont="1" applyFill="1" applyBorder="1" applyAlignment="1">
      <alignment horizontal="center" vertical="center"/>
    </xf>
    <xf numFmtId="0" fontId="16" fillId="0" borderId="9" xfId="0" applyFont="1" applyBorder="1" applyAlignment="1">
      <alignment vertical="center" shrinkToFit="1"/>
    </xf>
    <xf numFmtId="0" fontId="16" fillId="10" borderId="10" xfId="0" applyFont="1" applyFill="1" applyBorder="1" applyAlignment="1">
      <alignment horizontal="right" vertical="center"/>
    </xf>
    <xf numFmtId="0" fontId="16" fillId="10" borderId="19" xfId="0" applyFont="1" applyFill="1" applyBorder="1" applyAlignment="1">
      <alignment horizontal="right" vertical="center"/>
    </xf>
    <xf numFmtId="0" fontId="16" fillId="0" borderId="178" xfId="0" applyFont="1" applyFill="1" applyBorder="1" applyAlignment="1" applyProtection="1">
      <alignment vertical="center"/>
      <protection locked="0" hidden="1"/>
    </xf>
    <xf numFmtId="0" fontId="31" fillId="0" borderId="0" xfId="0" applyFont="1" applyBorder="1" applyAlignment="1">
      <alignment vertical="center"/>
    </xf>
    <xf numFmtId="182" fontId="16" fillId="7" borderId="170" xfId="0" applyNumberFormat="1" applyFont="1" applyFill="1" applyBorder="1" applyAlignment="1">
      <alignment horizontal="center" vertical="center"/>
    </xf>
    <xf numFmtId="182" fontId="16" fillId="7" borderId="171" xfId="0" applyNumberFormat="1" applyFont="1" applyFill="1" applyBorder="1" applyAlignment="1">
      <alignment horizontal="center" vertical="center"/>
    </xf>
    <xf numFmtId="182" fontId="16" fillId="7" borderId="172" xfId="0" applyNumberFormat="1" applyFont="1" applyFill="1" applyBorder="1" applyAlignment="1">
      <alignment horizontal="center" vertical="center"/>
    </xf>
    <xf numFmtId="0" fontId="33" fillId="0" borderId="181" xfId="0" applyFont="1" applyBorder="1" applyAlignment="1">
      <alignment vertical="center"/>
    </xf>
    <xf numFmtId="0" fontId="16" fillId="10" borderId="124" xfId="0" applyFont="1" applyFill="1" applyBorder="1" applyAlignment="1">
      <alignment horizontal="center" vertical="center"/>
    </xf>
    <xf numFmtId="183" fontId="34" fillId="2" borderId="182" xfId="0" applyNumberFormat="1" applyFont="1" applyFill="1" applyBorder="1" applyAlignment="1">
      <alignment vertical="center"/>
    </xf>
    <xf numFmtId="184" fontId="16" fillId="10" borderId="131" xfId="0" applyNumberFormat="1" applyFont="1" applyFill="1" applyBorder="1" applyAlignment="1">
      <alignment vertical="center"/>
    </xf>
    <xf numFmtId="183" fontId="16" fillId="2" borderId="131" xfId="0" applyNumberFormat="1" applyFont="1" applyFill="1" applyBorder="1" applyAlignment="1">
      <alignment vertical="center"/>
    </xf>
    <xf numFmtId="0" fontId="16" fillId="0" borderId="178" xfId="0" applyFont="1" applyFill="1" applyBorder="1" applyAlignment="1" applyProtection="1">
      <alignment horizontal="right" vertical="center"/>
      <protection locked="0" hidden="1"/>
    </xf>
    <xf numFmtId="0" fontId="16" fillId="2" borderId="17" xfId="0" applyFont="1" applyFill="1" applyBorder="1" applyAlignment="1">
      <alignment vertical="center"/>
    </xf>
    <xf numFmtId="38" fontId="16" fillId="0" borderId="178" xfId="2" applyFont="1" applyFill="1" applyBorder="1" applyAlignment="1" applyProtection="1">
      <alignment vertical="center"/>
      <protection locked="0" hidden="1"/>
    </xf>
    <xf numFmtId="0" fontId="16" fillId="13" borderId="183" xfId="0" applyFont="1" applyFill="1" applyBorder="1" applyAlignment="1">
      <alignment horizontal="center" vertical="center"/>
    </xf>
    <xf numFmtId="0" fontId="16" fillId="13" borderId="184" xfId="0" applyFont="1" applyFill="1" applyBorder="1" applyAlignment="1">
      <alignment vertical="center"/>
    </xf>
    <xf numFmtId="38" fontId="16" fillId="13" borderId="185" xfId="2" applyFont="1" applyFill="1" applyBorder="1" applyAlignment="1">
      <alignment vertical="center"/>
    </xf>
    <xf numFmtId="38" fontId="16" fillId="13" borderId="186" xfId="2" applyFont="1" applyFill="1" applyBorder="1" applyAlignment="1">
      <alignment vertical="center"/>
    </xf>
    <xf numFmtId="0" fontId="35" fillId="0" borderId="0" xfId="0" applyFont="1" applyAlignment="1">
      <alignment vertical="center"/>
    </xf>
    <xf numFmtId="0" fontId="33" fillId="0" borderId="189" xfId="0" applyFont="1" applyBorder="1" applyAlignment="1">
      <alignment vertical="center"/>
    </xf>
    <xf numFmtId="0" fontId="16" fillId="10" borderId="131" xfId="0" applyFont="1" applyFill="1" applyBorder="1" applyAlignment="1">
      <alignment horizontal="center" vertical="center"/>
    </xf>
    <xf numFmtId="0" fontId="16" fillId="0" borderId="0" xfId="0" applyFont="1" applyFill="1" applyBorder="1" applyAlignment="1">
      <alignment vertical="center"/>
    </xf>
    <xf numFmtId="0" fontId="16" fillId="14" borderId="190" xfId="0" applyFont="1" applyFill="1" applyBorder="1" applyAlignment="1">
      <alignment horizontal="center" vertical="center"/>
    </xf>
    <xf numFmtId="0" fontId="16" fillId="14" borderId="184" xfId="0" applyFont="1" applyFill="1" applyBorder="1" applyAlignment="1">
      <alignment vertical="center"/>
    </xf>
    <xf numFmtId="38" fontId="16" fillId="14" borderId="169" xfId="0" applyNumberFormat="1" applyFont="1" applyFill="1" applyBorder="1" applyAlignment="1">
      <alignment vertical="center"/>
    </xf>
    <xf numFmtId="38" fontId="16" fillId="14" borderId="191" xfId="0" applyNumberFormat="1" applyFont="1" applyFill="1" applyBorder="1" applyAlignment="1">
      <alignment vertical="center"/>
    </xf>
    <xf numFmtId="0" fontId="33" fillId="0" borderId="194" xfId="0" applyFont="1" applyBorder="1" applyAlignment="1">
      <alignment vertical="center"/>
    </xf>
    <xf numFmtId="184" fontId="34" fillId="10" borderId="131" xfId="0" applyNumberFormat="1" applyFont="1" applyFill="1" applyBorder="1" applyAlignment="1">
      <alignment vertical="center"/>
    </xf>
    <xf numFmtId="38" fontId="35" fillId="0" borderId="0" xfId="0" applyNumberFormat="1" applyFont="1" applyAlignment="1">
      <alignment vertical="center"/>
    </xf>
    <xf numFmtId="0" fontId="33" fillId="0" borderId="0" xfId="0" applyFont="1" applyAlignment="1">
      <alignment vertical="center"/>
    </xf>
    <xf numFmtId="0" fontId="16" fillId="2" borderId="131" xfId="0" applyFont="1" applyFill="1" applyBorder="1" applyAlignment="1">
      <alignment horizontal="center" vertical="center"/>
    </xf>
    <xf numFmtId="183" fontId="34" fillId="10" borderId="182" xfId="0" applyNumberFormat="1" applyFont="1" applyFill="1" applyBorder="1" applyAlignment="1">
      <alignment vertical="center"/>
    </xf>
    <xf numFmtId="184" fontId="34" fillId="2" borderId="131" xfId="0" applyNumberFormat="1" applyFont="1" applyFill="1" applyBorder="1" applyAlignment="1">
      <alignment vertical="center"/>
    </xf>
    <xf numFmtId="183" fontId="16" fillId="10" borderId="131" xfId="0" applyNumberFormat="1" applyFont="1" applyFill="1" applyBorder="1" applyAlignment="1">
      <alignment vertical="center"/>
    </xf>
    <xf numFmtId="184" fontId="16" fillId="2" borderId="131" xfId="0" applyNumberFormat="1" applyFont="1" applyFill="1" applyBorder="1" applyAlignment="1">
      <alignment vertical="center"/>
    </xf>
    <xf numFmtId="0" fontId="16" fillId="2" borderId="141" xfId="0" applyFont="1" applyFill="1" applyBorder="1" applyAlignment="1">
      <alignment horizontal="center" vertical="center"/>
    </xf>
    <xf numFmtId="183" fontId="34" fillId="10" borderId="191" xfId="0" applyNumberFormat="1" applyFont="1" applyFill="1" applyBorder="1" applyAlignment="1">
      <alignment vertical="center"/>
    </xf>
    <xf numFmtId="184" fontId="16" fillId="2" borderId="141" xfId="0" applyNumberFormat="1" applyFont="1" applyFill="1" applyBorder="1" applyAlignment="1">
      <alignment vertical="center"/>
    </xf>
    <xf numFmtId="183" fontId="16" fillId="10" borderId="141" xfId="0" applyNumberFormat="1" applyFont="1" applyFill="1" applyBorder="1" applyAlignment="1">
      <alignment vertical="center"/>
    </xf>
    <xf numFmtId="183" fontId="34" fillId="2" borderId="195" xfId="0" applyNumberFormat="1" applyFont="1" applyFill="1" applyBorder="1" applyAlignment="1">
      <alignment vertical="center"/>
    </xf>
    <xf numFmtId="184" fontId="34" fillId="10" borderId="124" xfId="0" applyNumberFormat="1" applyFont="1" applyFill="1" applyBorder="1" applyAlignment="1">
      <alignment vertical="center"/>
    </xf>
    <xf numFmtId="183" fontId="16" fillId="2" borderId="124" xfId="0" applyNumberFormat="1" applyFont="1" applyFill="1" applyBorder="1" applyAlignment="1">
      <alignment vertical="center"/>
    </xf>
    <xf numFmtId="183" fontId="34" fillId="2" borderId="124" xfId="0" applyNumberFormat="1" applyFont="1" applyFill="1" applyBorder="1" applyAlignment="1">
      <alignment vertical="center"/>
    </xf>
    <xf numFmtId="184" fontId="16" fillId="10" borderId="124" xfId="0" applyNumberFormat="1" applyFont="1" applyFill="1" applyBorder="1" applyAlignment="1">
      <alignment vertical="center"/>
    </xf>
    <xf numFmtId="183" fontId="34" fillId="2" borderId="131" xfId="0" applyNumberFormat="1" applyFont="1" applyFill="1" applyBorder="1" applyAlignment="1">
      <alignment vertical="center"/>
    </xf>
    <xf numFmtId="184" fontId="34" fillId="10" borderId="141" xfId="0" applyNumberFormat="1" applyFont="1" applyFill="1" applyBorder="1" applyAlignment="1">
      <alignment vertical="center"/>
    </xf>
    <xf numFmtId="184" fontId="34" fillId="2" borderId="124" xfId="0" applyNumberFormat="1" applyFont="1" applyFill="1" applyBorder="1" applyAlignment="1">
      <alignment vertical="center"/>
    </xf>
    <xf numFmtId="184" fontId="16" fillId="10" borderId="141" xfId="0" applyNumberFormat="1" applyFont="1" applyFill="1" applyBorder="1" applyAlignment="1">
      <alignment vertical="center"/>
    </xf>
    <xf numFmtId="0" fontId="16" fillId="0" borderId="0" xfId="0" applyFont="1" applyAlignment="1">
      <alignment horizontal="right" vertical="center"/>
    </xf>
    <xf numFmtId="38" fontId="16" fillId="7" borderId="184" xfId="0" applyNumberFormat="1" applyFont="1" applyFill="1" applyBorder="1" applyAlignment="1">
      <alignment vertical="center"/>
    </xf>
    <xf numFmtId="0" fontId="31" fillId="0" borderId="0" xfId="0" applyFont="1" applyAlignment="1">
      <alignment vertical="center"/>
    </xf>
    <xf numFmtId="0" fontId="16" fillId="7" borderId="9" xfId="0" applyFont="1" applyFill="1" applyBorder="1" applyAlignment="1">
      <alignment vertical="center"/>
    </xf>
    <xf numFmtId="182" fontId="16" fillId="7" borderId="9" xfId="0" applyNumberFormat="1" applyFont="1" applyFill="1" applyBorder="1" applyAlignment="1">
      <alignment horizontal="center" vertical="center"/>
    </xf>
    <xf numFmtId="0" fontId="35" fillId="0" borderId="196" xfId="0" applyFont="1" applyBorder="1" applyAlignment="1" applyProtection="1">
      <alignment vertical="center"/>
      <protection locked="0" hidden="1"/>
    </xf>
    <xf numFmtId="0" fontId="28" fillId="13" borderId="11" xfId="0" applyFont="1" applyFill="1" applyBorder="1" applyAlignment="1">
      <alignment horizontal="center" vertical="center"/>
    </xf>
    <xf numFmtId="38" fontId="28" fillId="13" borderId="9" xfId="0" applyNumberFormat="1" applyFont="1" applyFill="1" applyBorder="1" applyAlignment="1">
      <alignment vertical="center"/>
    </xf>
    <xf numFmtId="38" fontId="16" fillId="0" borderId="0" xfId="0" applyNumberFormat="1" applyFont="1" applyBorder="1" applyAlignment="1">
      <alignment vertical="center"/>
    </xf>
    <xf numFmtId="38" fontId="16" fillId="0" borderId="0" xfId="0" applyNumberFormat="1" applyFont="1" applyBorder="1"/>
    <xf numFmtId="0" fontId="16" fillId="0" borderId="197" xfId="0" applyFont="1" applyBorder="1" applyAlignment="1" applyProtection="1">
      <alignment vertical="center"/>
      <protection locked="0" hidden="1"/>
    </xf>
    <xf numFmtId="0" fontId="16" fillId="14" borderId="11" xfId="0" applyFont="1" applyFill="1" applyBorder="1" applyAlignment="1">
      <alignment horizontal="center" vertical="center"/>
    </xf>
    <xf numFmtId="38" fontId="16" fillId="14" borderId="9" xfId="0" applyNumberFormat="1" applyFont="1" applyFill="1" applyBorder="1" applyAlignment="1">
      <alignment vertical="center"/>
    </xf>
    <xf numFmtId="0" fontId="16" fillId="0" borderId="0" xfId="0" applyFont="1" applyAlignment="1">
      <alignment horizontal="center" vertical="center"/>
    </xf>
    <xf numFmtId="0" fontId="16" fillId="7" borderId="23" xfId="0" applyFont="1" applyFill="1" applyBorder="1" applyAlignment="1">
      <alignment horizontal="center" vertical="center"/>
    </xf>
    <xf numFmtId="0" fontId="16" fillId="6" borderId="9" xfId="0" applyFont="1" applyFill="1" applyBorder="1" applyAlignment="1">
      <alignment vertical="center"/>
    </xf>
    <xf numFmtId="0" fontId="16" fillId="6" borderId="19" xfId="0" applyFont="1" applyFill="1" applyBorder="1" applyAlignment="1">
      <alignment vertical="center"/>
    </xf>
    <xf numFmtId="38" fontId="16" fillId="0" borderId="163" xfId="2" applyFont="1" applyFill="1" applyBorder="1" applyAlignment="1" applyProtection="1">
      <alignment vertical="center"/>
      <protection locked="0" hidden="1"/>
    </xf>
    <xf numFmtId="0" fontId="16" fillId="7" borderId="19" xfId="0" applyFont="1" applyFill="1" applyBorder="1" applyAlignment="1">
      <alignment vertical="center"/>
    </xf>
    <xf numFmtId="0" fontId="16" fillId="11" borderId="9" xfId="0" applyFont="1" applyFill="1" applyBorder="1" applyAlignment="1">
      <alignment vertical="center"/>
    </xf>
    <xf numFmtId="0" fontId="16" fillId="11" borderId="19" xfId="0" applyFont="1" applyFill="1" applyBorder="1" applyAlignment="1">
      <alignment vertical="center"/>
    </xf>
    <xf numFmtId="0" fontId="16" fillId="8" borderId="9" xfId="0" applyFont="1" applyFill="1" applyBorder="1" applyAlignment="1">
      <alignment vertical="center"/>
    </xf>
    <xf numFmtId="0" fontId="16" fillId="8" borderId="19" xfId="0" applyFont="1" applyFill="1" applyBorder="1" applyAlignment="1">
      <alignment vertical="center"/>
    </xf>
    <xf numFmtId="0" fontId="16" fillId="6" borderId="13" xfId="0" applyFont="1" applyFill="1" applyBorder="1" applyAlignment="1">
      <alignment vertical="center"/>
    </xf>
    <xf numFmtId="0" fontId="16" fillId="7" borderId="13" xfId="0" applyFont="1" applyFill="1" applyBorder="1" applyAlignment="1">
      <alignment vertical="center"/>
    </xf>
    <xf numFmtId="0" fontId="16" fillId="11" borderId="13" xfId="0" applyFont="1" applyFill="1" applyBorder="1" applyAlignment="1">
      <alignment vertical="center"/>
    </xf>
    <xf numFmtId="0" fontId="16" fillId="8" borderId="13" xfId="0" applyFont="1" applyFill="1" applyBorder="1" applyAlignment="1">
      <alignment vertical="center"/>
    </xf>
    <xf numFmtId="0" fontId="16" fillId="6" borderId="10" xfId="0" applyFont="1" applyFill="1" applyBorder="1" applyAlignment="1">
      <alignment vertical="center"/>
    </xf>
    <xf numFmtId="0" fontId="16" fillId="6" borderId="14" xfId="0" applyFont="1" applyFill="1" applyBorder="1" applyAlignment="1">
      <alignment vertical="center"/>
    </xf>
    <xf numFmtId="38" fontId="16" fillId="7" borderId="89" xfId="2" applyFont="1" applyFill="1" applyBorder="1" applyAlignment="1">
      <alignment vertical="center"/>
    </xf>
    <xf numFmtId="38" fontId="16" fillId="0" borderId="163" xfId="2" applyFont="1" applyBorder="1" applyAlignment="1" applyProtection="1">
      <alignment vertical="center"/>
      <protection locked="0" hidden="1"/>
    </xf>
    <xf numFmtId="0" fontId="13" fillId="0" borderId="0" xfId="0" applyFont="1" applyAlignment="1">
      <alignment vertical="center"/>
    </xf>
    <xf numFmtId="0" fontId="16" fillId="7" borderId="9" xfId="0" applyFont="1" applyFill="1" applyBorder="1" applyAlignment="1">
      <alignment horizontal="center" vertical="center"/>
    </xf>
    <xf numFmtId="0" fontId="31" fillId="7" borderId="165" xfId="0" applyFont="1" applyFill="1" applyBorder="1" applyAlignment="1">
      <alignment horizontal="center" vertical="center"/>
    </xf>
    <xf numFmtId="0" fontId="16" fillId="7" borderId="164" xfId="0" applyFont="1" applyFill="1" applyBorder="1" applyAlignment="1">
      <alignment horizontal="center" vertical="center"/>
    </xf>
    <xf numFmtId="0" fontId="16" fillId="7" borderId="198" xfId="0" applyFont="1" applyFill="1" applyBorder="1" applyAlignment="1">
      <alignment vertical="center"/>
    </xf>
    <xf numFmtId="38" fontId="16" fillId="0" borderId="199" xfId="2" applyFont="1" applyBorder="1" applyAlignment="1" applyProtection="1">
      <alignment vertical="center"/>
      <protection locked="0" hidden="1"/>
    </xf>
    <xf numFmtId="38" fontId="16" fillId="0" borderId="200" xfId="2" applyFont="1" applyBorder="1" applyAlignment="1" applyProtection="1">
      <alignment vertical="center"/>
      <protection locked="0" hidden="1"/>
    </xf>
    <xf numFmtId="38" fontId="16" fillId="10" borderId="201" xfId="2" applyFont="1" applyFill="1" applyBorder="1" applyAlignment="1">
      <alignment vertical="center"/>
    </xf>
    <xf numFmtId="0" fontId="16" fillId="7" borderId="150" xfId="0" applyFont="1" applyFill="1" applyBorder="1" applyAlignment="1">
      <alignment vertical="center"/>
    </xf>
    <xf numFmtId="38" fontId="16" fillId="0" borderId="202" xfId="2" applyFont="1" applyBorder="1" applyAlignment="1" applyProtection="1">
      <alignment vertical="center"/>
      <protection locked="0" hidden="1"/>
    </xf>
    <xf numFmtId="38" fontId="16" fillId="0" borderId="203" xfId="2" applyFont="1" applyBorder="1" applyAlignment="1" applyProtection="1">
      <alignment vertical="center"/>
      <protection locked="0" hidden="1"/>
    </xf>
    <xf numFmtId="38" fontId="16" fillId="10" borderId="182" xfId="2" applyFont="1" applyFill="1" applyBorder="1" applyAlignment="1">
      <alignment vertical="center"/>
    </xf>
    <xf numFmtId="0" fontId="16" fillId="0" borderId="0" xfId="0" applyFont="1" applyFill="1" applyAlignment="1">
      <alignment horizontal="right" vertical="center"/>
    </xf>
    <xf numFmtId="0" fontId="16" fillId="7" borderId="190" xfId="0" applyFont="1" applyFill="1" applyBorder="1" applyAlignment="1">
      <alignment vertical="center"/>
    </xf>
    <xf numFmtId="38" fontId="16" fillId="0" borderId="204" xfId="2" applyFont="1" applyFill="1" applyBorder="1" applyAlignment="1" applyProtection="1">
      <alignment vertical="center"/>
      <protection locked="0" hidden="1"/>
    </xf>
    <xf numFmtId="38" fontId="16" fillId="0" borderId="205" xfId="2" applyFont="1" applyFill="1" applyBorder="1" applyAlignment="1" applyProtection="1">
      <alignment vertical="center"/>
      <protection locked="0" hidden="1"/>
    </xf>
    <xf numFmtId="38" fontId="16" fillId="10" borderId="191" xfId="2" applyFont="1" applyFill="1" applyBorder="1" applyAlignment="1">
      <alignment vertical="center"/>
    </xf>
    <xf numFmtId="0" fontId="16" fillId="7" borderId="82" xfId="0" applyFont="1" applyFill="1" applyBorder="1" applyAlignment="1">
      <alignment horizontal="center" vertical="center"/>
    </xf>
    <xf numFmtId="38" fontId="16" fillId="10" borderId="9" xfId="0" applyNumberFormat="1" applyFont="1" applyFill="1" applyBorder="1" applyAlignment="1">
      <alignment vertical="center"/>
    </xf>
    <xf numFmtId="0" fontId="16" fillId="6" borderId="10" xfId="0" applyFont="1" applyFill="1" applyBorder="1"/>
    <xf numFmtId="0" fontId="16" fillId="6" borderId="19" xfId="0" applyFont="1" applyFill="1" applyBorder="1"/>
    <xf numFmtId="0" fontId="16" fillId="6" borderId="11" xfId="0" applyFont="1" applyFill="1" applyBorder="1"/>
    <xf numFmtId="0" fontId="16" fillId="6" borderId="170" xfId="0" applyFont="1" applyFill="1" applyBorder="1" applyAlignment="1">
      <alignment horizontal="center"/>
    </xf>
    <xf numFmtId="0" fontId="16" fillId="6" borderId="172" xfId="0" applyFont="1" applyFill="1" applyBorder="1" applyAlignment="1">
      <alignment horizontal="center"/>
    </xf>
    <xf numFmtId="0" fontId="16" fillId="6" borderId="9" xfId="0" applyFont="1" applyFill="1" applyBorder="1" applyAlignment="1">
      <alignment horizontal="center"/>
    </xf>
    <xf numFmtId="177" fontId="16" fillId="9" borderId="206" xfId="0" applyNumberFormat="1" applyFont="1" applyFill="1" applyBorder="1"/>
    <xf numFmtId="0" fontId="16" fillId="9" borderId="120" xfId="0" applyFont="1" applyFill="1" applyBorder="1"/>
    <xf numFmtId="0" fontId="16" fillId="9" borderId="195" xfId="0" applyFont="1" applyFill="1" applyBorder="1"/>
    <xf numFmtId="180" fontId="16" fillId="0" borderId="125" xfId="0" applyNumberFormat="1" applyFont="1" applyBorder="1"/>
    <xf numFmtId="180" fontId="16" fillId="0" borderId="207" xfId="0" applyNumberFormat="1" applyFont="1" applyBorder="1"/>
    <xf numFmtId="0" fontId="16" fillId="9" borderId="23" xfId="0" applyFont="1" applyFill="1" applyBorder="1" applyAlignment="1">
      <alignment horizontal="center"/>
    </xf>
    <xf numFmtId="0" fontId="16" fillId="9" borderId="150" xfId="0" applyFont="1" applyFill="1" applyBorder="1"/>
    <xf numFmtId="0" fontId="16" fillId="9" borderId="134" xfId="0" applyFont="1" applyFill="1" applyBorder="1"/>
    <xf numFmtId="0" fontId="16" fillId="9" borderId="182" xfId="0" applyFont="1" applyFill="1" applyBorder="1"/>
    <xf numFmtId="180" fontId="16" fillId="0" borderId="132" xfId="0" applyNumberFormat="1" applyFont="1" applyBorder="1"/>
    <xf numFmtId="180" fontId="16" fillId="0" borderId="167" xfId="0" applyNumberFormat="1" applyFont="1" applyBorder="1"/>
    <xf numFmtId="0" fontId="16" fillId="9" borderId="89" xfId="0" applyFont="1" applyFill="1" applyBorder="1"/>
    <xf numFmtId="0" fontId="16" fillId="9" borderId="208" xfId="0" applyFont="1" applyFill="1" applyBorder="1"/>
    <xf numFmtId="0" fontId="16" fillId="9" borderId="136" xfId="0" applyFont="1" applyFill="1" applyBorder="1"/>
    <xf numFmtId="0" fontId="16" fillId="9" borderId="209" xfId="0" applyFont="1" applyFill="1" applyBorder="1"/>
    <xf numFmtId="180" fontId="16" fillId="0" borderId="210" xfId="0" applyNumberFormat="1" applyFont="1" applyBorder="1"/>
    <xf numFmtId="180" fontId="16" fillId="0" borderId="166" xfId="0" applyNumberFormat="1" applyFont="1" applyBorder="1"/>
    <xf numFmtId="0" fontId="16" fillId="8" borderId="206" xfId="0" applyFont="1" applyFill="1" applyBorder="1"/>
    <xf numFmtId="0" fontId="16" fillId="8" borderId="120" xfId="0" applyFont="1" applyFill="1" applyBorder="1"/>
    <xf numFmtId="0" fontId="16" fillId="8" borderId="195" xfId="0" applyFont="1" applyFill="1" applyBorder="1"/>
    <xf numFmtId="0" fontId="16" fillId="8" borderId="23" xfId="0" applyFont="1" applyFill="1" applyBorder="1" applyAlignment="1">
      <alignment horizontal="center"/>
    </xf>
    <xf numFmtId="0" fontId="16" fillId="8" borderId="150" xfId="0" applyFont="1" applyFill="1" applyBorder="1"/>
    <xf numFmtId="0" fontId="16" fillId="8" borderId="134" xfId="0" applyFont="1" applyFill="1" applyBorder="1"/>
    <xf numFmtId="0" fontId="16" fillId="8" borderId="182" xfId="0" applyFont="1" applyFill="1" applyBorder="1"/>
    <xf numFmtId="0" fontId="16" fillId="8" borderId="89" xfId="0" applyFont="1" applyFill="1" applyBorder="1"/>
    <xf numFmtId="0" fontId="16" fillId="8" borderId="89" xfId="0" applyFont="1" applyFill="1" applyBorder="1" applyAlignment="1"/>
    <xf numFmtId="0" fontId="16" fillId="8" borderId="190" xfId="0" applyFont="1" applyFill="1" applyBorder="1"/>
    <xf numFmtId="0" fontId="16" fillId="8" borderId="137" xfId="0" applyFont="1" applyFill="1" applyBorder="1"/>
    <xf numFmtId="0" fontId="16" fillId="8" borderId="191" xfId="0" applyFont="1" applyFill="1" applyBorder="1"/>
    <xf numFmtId="180" fontId="16" fillId="0" borderId="142" xfId="0" applyNumberFormat="1" applyFont="1" applyBorder="1"/>
    <xf numFmtId="180" fontId="16" fillId="0" borderId="168" xfId="0" applyNumberFormat="1" applyFont="1" applyBorder="1"/>
    <xf numFmtId="0" fontId="16" fillId="8" borderId="82" xfId="0" applyFont="1" applyFill="1" applyBorder="1"/>
    <xf numFmtId="0" fontId="16" fillId="2" borderId="206" xfId="0" applyFont="1" applyFill="1" applyBorder="1"/>
    <xf numFmtId="0" fontId="16" fillId="2" borderId="120" xfId="0" applyFont="1" applyFill="1" applyBorder="1"/>
    <xf numFmtId="0" fontId="16" fillId="2" borderId="195" xfId="0" applyFont="1" applyFill="1" applyBorder="1"/>
    <xf numFmtId="0" fontId="16" fillId="2" borderId="23" xfId="0" applyFont="1" applyFill="1" applyBorder="1" applyAlignment="1">
      <alignment horizontal="center"/>
    </xf>
    <xf numFmtId="0" fontId="16" fillId="2" borderId="150" xfId="0" applyFont="1" applyFill="1" applyBorder="1"/>
    <xf numFmtId="0" fontId="16" fillId="2" borderId="134" xfId="0" applyFont="1" applyFill="1" applyBorder="1"/>
    <xf numFmtId="0" fontId="16" fillId="2" borderId="182" xfId="0" applyFont="1" applyFill="1" applyBorder="1"/>
    <xf numFmtId="0" fontId="16" fillId="2" borderId="89" xfId="0" applyFont="1" applyFill="1" applyBorder="1"/>
    <xf numFmtId="0" fontId="33" fillId="2" borderId="150" xfId="0" applyFont="1" applyFill="1" applyBorder="1"/>
    <xf numFmtId="0" fontId="33" fillId="2" borderId="134" xfId="0" applyFont="1" applyFill="1" applyBorder="1"/>
    <xf numFmtId="0" fontId="33" fillId="2" borderId="182" xfId="0" applyFont="1" applyFill="1" applyBorder="1"/>
    <xf numFmtId="180" fontId="33" fillId="0" borderId="132" xfId="0" applyNumberFormat="1" applyFont="1" applyBorder="1"/>
    <xf numFmtId="180" fontId="33" fillId="0" borderId="167" xfId="0" applyNumberFormat="1" applyFont="1" applyBorder="1"/>
    <xf numFmtId="0" fontId="16" fillId="2" borderId="190" xfId="0" applyFont="1" applyFill="1" applyBorder="1"/>
    <xf numFmtId="0" fontId="16" fillId="2" borderId="137" xfId="0" applyFont="1" applyFill="1" applyBorder="1"/>
    <xf numFmtId="0" fontId="16" fillId="2" borderId="191" xfId="0" applyFont="1" applyFill="1" applyBorder="1"/>
    <xf numFmtId="0" fontId="16" fillId="2" borderId="82" xfId="0" applyFont="1" applyFill="1" applyBorder="1"/>
    <xf numFmtId="0" fontId="16" fillId="7" borderId="206" xfId="0" applyFont="1" applyFill="1" applyBorder="1"/>
    <xf numFmtId="0" fontId="16" fillId="7" borderId="120" xfId="0" applyFont="1" applyFill="1" applyBorder="1"/>
    <xf numFmtId="0" fontId="16" fillId="7" borderId="195" xfId="0" applyFont="1" applyFill="1" applyBorder="1"/>
    <xf numFmtId="0" fontId="16" fillId="7" borderId="23" xfId="0" applyFont="1" applyFill="1" applyBorder="1" applyAlignment="1">
      <alignment horizontal="center"/>
    </xf>
    <xf numFmtId="0" fontId="16" fillId="7" borderId="150" xfId="0" applyFont="1" applyFill="1" applyBorder="1"/>
    <xf numFmtId="0" fontId="16" fillId="7" borderId="134" xfId="0" applyFont="1" applyFill="1" applyBorder="1"/>
    <xf numFmtId="0" fontId="16" fillId="7" borderId="182" xfId="0" applyFont="1" applyFill="1" applyBorder="1"/>
    <xf numFmtId="0" fontId="16" fillId="7" borderId="89" xfId="0" applyFont="1" applyFill="1" applyBorder="1"/>
    <xf numFmtId="0" fontId="33" fillId="7" borderId="150" xfId="0" applyFont="1" applyFill="1" applyBorder="1"/>
    <xf numFmtId="0" fontId="33" fillId="7" borderId="134" xfId="0" applyFont="1" applyFill="1" applyBorder="1"/>
    <xf numFmtId="0" fontId="33" fillId="7" borderId="182" xfId="0" applyFont="1" applyFill="1" applyBorder="1"/>
    <xf numFmtId="0" fontId="16" fillId="7" borderId="190" xfId="0" applyFont="1" applyFill="1" applyBorder="1"/>
    <xf numFmtId="0" fontId="16" fillId="7" borderId="137" xfId="0" applyFont="1" applyFill="1" applyBorder="1"/>
    <xf numFmtId="0" fontId="16" fillId="7" borderId="191" xfId="0" applyFont="1" applyFill="1" applyBorder="1"/>
    <xf numFmtId="0" fontId="16" fillId="7" borderId="82" xfId="0" applyFont="1" applyFill="1" applyBorder="1"/>
    <xf numFmtId="0" fontId="16" fillId="2" borderId="89" xfId="0" applyFont="1" applyFill="1" applyBorder="1" applyAlignment="1">
      <alignment horizontal="center"/>
    </xf>
    <xf numFmtId="0" fontId="16" fillId="7" borderId="14" xfId="0" applyFont="1" applyFill="1" applyBorder="1" applyAlignment="1">
      <alignment horizontal="center"/>
    </xf>
    <xf numFmtId="0" fontId="16" fillId="7" borderId="88" xfId="0" applyFont="1" applyFill="1" applyBorder="1" applyAlignment="1">
      <alignment horizontal="center"/>
    </xf>
    <xf numFmtId="0" fontId="33" fillId="7" borderId="190" xfId="0" applyFont="1" applyFill="1" applyBorder="1"/>
    <xf numFmtId="0" fontId="33" fillId="7" borderId="137" xfId="0" applyFont="1" applyFill="1" applyBorder="1"/>
    <xf numFmtId="0" fontId="33" fillId="7" borderId="191" xfId="0" applyFont="1" applyFill="1" applyBorder="1"/>
    <xf numFmtId="180" fontId="33" fillId="0" borderId="142" xfId="0" applyNumberFormat="1" applyFont="1" applyBorder="1"/>
    <xf numFmtId="180" fontId="33" fillId="0" borderId="168" xfId="0" applyNumberFormat="1" applyFont="1" applyBorder="1"/>
    <xf numFmtId="0" fontId="16" fillId="7" borderId="17" xfId="0" applyFont="1" applyFill="1" applyBorder="1"/>
    <xf numFmtId="0" fontId="16" fillId="2" borderId="14" xfId="0" applyFont="1" applyFill="1" applyBorder="1" applyAlignment="1">
      <alignment horizontal="center"/>
    </xf>
    <xf numFmtId="0" fontId="16" fillId="2" borderId="88" xfId="0" applyFont="1" applyFill="1" applyBorder="1"/>
    <xf numFmtId="0" fontId="33" fillId="2" borderId="190" xfId="0" applyFont="1" applyFill="1" applyBorder="1"/>
    <xf numFmtId="0" fontId="33" fillId="2" borderId="137" xfId="0" applyFont="1" applyFill="1" applyBorder="1"/>
    <xf numFmtId="0" fontId="33" fillId="2" borderId="191" xfId="0" applyFont="1" applyFill="1" applyBorder="1"/>
    <xf numFmtId="0" fontId="16" fillId="2" borderId="17" xfId="0" applyFont="1" applyFill="1" applyBorder="1"/>
    <xf numFmtId="0" fontId="16" fillId="8" borderId="14" xfId="0" applyFont="1" applyFill="1" applyBorder="1" applyAlignment="1">
      <alignment horizontal="center"/>
    </xf>
    <xf numFmtId="0" fontId="16" fillId="8" borderId="88" xfId="0" applyFont="1" applyFill="1" applyBorder="1"/>
    <xf numFmtId="0" fontId="16" fillId="8" borderId="17" xfId="0" applyFont="1" applyFill="1" applyBorder="1"/>
    <xf numFmtId="0" fontId="16" fillId="12" borderId="206" xfId="0" applyFont="1" applyFill="1" applyBorder="1"/>
    <xf numFmtId="0" fontId="16" fillId="12" borderId="120" xfId="0" applyFont="1" applyFill="1" applyBorder="1"/>
    <xf numFmtId="0" fontId="16" fillId="12" borderId="195" xfId="0" applyFont="1" applyFill="1" applyBorder="1"/>
    <xf numFmtId="0" fontId="16" fillId="12" borderId="14" xfId="0" applyFont="1" applyFill="1" applyBorder="1" applyAlignment="1">
      <alignment horizontal="center"/>
    </xf>
    <xf numFmtId="0" fontId="16" fillId="12" borderId="150" xfId="0" applyFont="1" applyFill="1" applyBorder="1"/>
    <xf numFmtId="0" fontId="16" fillId="12" borderId="134" xfId="0" applyFont="1" applyFill="1" applyBorder="1"/>
    <xf numFmtId="0" fontId="16" fillId="12" borderId="182" xfId="0" applyFont="1" applyFill="1" applyBorder="1"/>
    <xf numFmtId="0" fontId="16" fillId="12" borderId="88" xfId="0" applyFont="1" applyFill="1" applyBorder="1"/>
    <xf numFmtId="0" fontId="16" fillId="12" borderId="190" xfId="0" applyFont="1" applyFill="1" applyBorder="1"/>
    <xf numFmtId="0" fontId="16" fillId="12" borderId="137" xfId="0" applyFont="1" applyFill="1" applyBorder="1"/>
    <xf numFmtId="0" fontId="16" fillId="12" borderId="191" xfId="0" applyFont="1" applyFill="1" applyBorder="1"/>
    <xf numFmtId="0" fontId="16" fillId="12" borderId="17" xfId="0" applyFont="1" applyFill="1" applyBorder="1"/>
    <xf numFmtId="0" fontId="16" fillId="6" borderId="206" xfId="0" applyFont="1" applyFill="1" applyBorder="1"/>
    <xf numFmtId="0" fontId="16" fillId="6" borderId="120" xfId="0" applyFont="1" applyFill="1" applyBorder="1"/>
    <xf numFmtId="0" fontId="16" fillId="6" borderId="195" xfId="0" applyFont="1" applyFill="1" applyBorder="1"/>
    <xf numFmtId="0" fontId="16" fillId="6" borderId="14" xfId="0" applyFont="1" applyFill="1" applyBorder="1" applyAlignment="1">
      <alignment horizontal="center"/>
    </xf>
    <xf numFmtId="0" fontId="16" fillId="6" borderId="150" xfId="0" applyFont="1" applyFill="1" applyBorder="1"/>
    <xf numFmtId="0" fontId="16" fillId="6" borderId="134" xfId="0" applyFont="1" applyFill="1" applyBorder="1"/>
    <xf numFmtId="0" fontId="16" fillId="6" borderId="182" xfId="0" applyFont="1" applyFill="1" applyBorder="1"/>
    <xf numFmtId="0" fontId="16" fillId="6" borderId="88" xfId="0" applyFont="1" applyFill="1" applyBorder="1"/>
    <xf numFmtId="0" fontId="16" fillId="6" borderId="190" xfId="0" applyFont="1" applyFill="1" applyBorder="1"/>
    <xf numFmtId="0" fontId="16" fillId="6" borderId="137" xfId="0" applyFont="1" applyFill="1" applyBorder="1"/>
    <xf numFmtId="0" fontId="16" fillId="6" borderId="191" xfId="0" applyFont="1" applyFill="1" applyBorder="1"/>
    <xf numFmtId="0" fontId="16" fillId="6" borderId="17" xfId="0" applyFont="1" applyFill="1" applyBorder="1"/>
    <xf numFmtId="0" fontId="16" fillId="10" borderId="206" xfId="0" applyFont="1" applyFill="1" applyBorder="1"/>
    <xf numFmtId="0" fontId="16" fillId="10" borderId="120" xfId="0" applyFont="1" applyFill="1" applyBorder="1"/>
    <xf numFmtId="0" fontId="16" fillId="10" borderId="195" xfId="0" applyFont="1" applyFill="1" applyBorder="1"/>
    <xf numFmtId="0" fontId="16" fillId="10" borderId="14" xfId="0" applyFont="1" applyFill="1" applyBorder="1" applyAlignment="1">
      <alignment horizontal="center"/>
    </xf>
    <xf numFmtId="0" fontId="16" fillId="10" borderId="150" xfId="0" applyFont="1" applyFill="1" applyBorder="1"/>
    <xf numFmtId="0" fontId="16" fillId="10" borderId="134" xfId="0" applyFont="1" applyFill="1" applyBorder="1"/>
    <xf numFmtId="0" fontId="16" fillId="10" borderId="182" xfId="0" applyFont="1" applyFill="1" applyBorder="1"/>
    <xf numFmtId="0" fontId="16" fillId="10" borderId="88" xfId="0" applyFont="1" applyFill="1" applyBorder="1"/>
    <xf numFmtId="0" fontId="16" fillId="10" borderId="190" xfId="0" applyFont="1" applyFill="1" applyBorder="1"/>
    <xf numFmtId="0" fontId="16" fillId="10" borderId="137" xfId="0" applyFont="1" applyFill="1" applyBorder="1"/>
    <xf numFmtId="0" fontId="16" fillId="10" borderId="191" xfId="0" applyFont="1" applyFill="1" applyBorder="1"/>
    <xf numFmtId="0" fontId="16" fillId="10" borderId="17" xfId="0" applyFont="1" applyFill="1" applyBorder="1"/>
    <xf numFmtId="0" fontId="3" fillId="0" borderId="72" xfId="0" applyFont="1" applyFill="1" applyBorder="1" applyAlignment="1">
      <alignment horizontal="center" vertical="center" wrapText="1"/>
    </xf>
    <xf numFmtId="0" fontId="8" fillId="0" borderId="11" xfId="0" applyFont="1" applyFill="1" applyBorder="1" applyAlignment="1">
      <alignment horizontal="right" vertical="center" shrinkToFit="1"/>
    </xf>
    <xf numFmtId="0" fontId="8" fillId="0" borderId="52" xfId="0" applyFont="1" applyFill="1" applyBorder="1" applyAlignment="1">
      <alignment horizontal="right" vertical="center" shrinkToFit="1"/>
    </xf>
    <xf numFmtId="0" fontId="4" fillId="0" borderId="11" xfId="0" applyFont="1" applyFill="1" applyBorder="1" applyAlignment="1">
      <alignment horizontal="center" vertical="center"/>
    </xf>
    <xf numFmtId="0" fontId="4" fillId="16" borderId="19" xfId="0" applyFont="1" applyFill="1" applyBorder="1" applyAlignment="1">
      <alignment horizontal="center" vertical="center"/>
    </xf>
    <xf numFmtId="0" fontId="3" fillId="16" borderId="19" xfId="0" applyFont="1" applyFill="1" applyBorder="1" applyAlignment="1">
      <alignment horizontal="center" vertical="center"/>
    </xf>
    <xf numFmtId="0" fontId="4" fillId="16" borderId="13" xfId="0" applyFont="1" applyFill="1" applyBorder="1" applyAlignment="1">
      <alignment horizontal="center" vertical="center"/>
    </xf>
    <xf numFmtId="0" fontId="4" fillId="0" borderId="43" xfId="0" applyFont="1" applyFill="1" applyBorder="1" applyAlignment="1">
      <alignment horizontal="center" vertical="center"/>
    </xf>
    <xf numFmtId="0" fontId="13" fillId="16" borderId="9" xfId="0" applyFont="1" applyFill="1" applyBorder="1" applyAlignment="1">
      <alignment horizontal="center" vertical="center"/>
    </xf>
    <xf numFmtId="0" fontId="3" fillId="0" borderId="1" xfId="0" applyFont="1" applyFill="1" applyBorder="1" applyAlignment="1">
      <alignment horizontal="center" vertical="center" wrapText="1"/>
    </xf>
    <xf numFmtId="0" fontId="3" fillId="0" borderId="32"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56" xfId="0" applyFont="1" applyFill="1" applyBorder="1" applyAlignment="1">
      <alignment horizontal="left" vertical="center"/>
    </xf>
    <xf numFmtId="0" fontId="1" fillId="0" borderId="10" xfId="0" applyFont="1" applyFill="1" applyBorder="1" applyAlignment="1">
      <alignment horizontal="center" vertical="center" shrinkToFit="1"/>
    </xf>
    <xf numFmtId="0" fontId="1" fillId="0" borderId="63" xfId="0" applyFont="1" applyFill="1" applyBorder="1" applyAlignment="1">
      <alignment horizontal="center" vertical="center" shrinkToFit="1"/>
    </xf>
    <xf numFmtId="0" fontId="3" fillId="0" borderId="0" xfId="0" applyFont="1" applyFill="1" applyBorder="1" applyAlignment="1">
      <alignment horizontal="left" vertical="center"/>
    </xf>
    <xf numFmtId="57" fontId="3" fillId="0" borderId="219" xfId="0" applyNumberFormat="1" applyFont="1" applyFill="1" applyBorder="1" applyAlignment="1">
      <alignment horizontal="left" vertical="center"/>
    </xf>
    <xf numFmtId="57" fontId="3" fillId="0" borderId="220" xfId="0" applyNumberFormat="1" applyFont="1" applyFill="1" applyBorder="1" applyAlignment="1">
      <alignment horizontal="left" vertical="center"/>
    </xf>
    <xf numFmtId="0" fontId="3" fillId="0" borderId="221" xfId="0" applyFont="1" applyFill="1" applyBorder="1" applyAlignment="1">
      <alignment horizontal="left" vertical="center"/>
    </xf>
    <xf numFmtId="0" fontId="3" fillId="0" borderId="184" xfId="0" applyFont="1" applyFill="1" applyBorder="1" applyAlignment="1">
      <alignment horizontal="left" vertical="center"/>
    </xf>
    <xf numFmtId="0" fontId="3" fillId="0" borderId="0" xfId="0" applyFont="1" applyFill="1" applyBorder="1" applyAlignment="1">
      <alignment horizontal="left" vertical="center" shrinkToFit="1"/>
    </xf>
    <xf numFmtId="0" fontId="5" fillId="16" borderId="13" xfId="0" applyFont="1" applyFill="1" applyBorder="1" applyAlignment="1">
      <alignment horizontal="right" vertical="center"/>
    </xf>
    <xf numFmtId="0" fontId="3" fillId="0" borderId="84" xfId="0" applyFont="1" applyFill="1" applyBorder="1" applyAlignment="1">
      <alignment horizontal="center" vertical="center" wrapText="1"/>
    </xf>
    <xf numFmtId="0" fontId="1" fillId="0" borderId="48" xfId="0" applyFont="1" applyFill="1" applyBorder="1" applyAlignment="1">
      <alignment horizontal="left" vertical="center"/>
    </xf>
    <xf numFmtId="56" fontId="3" fillId="0" borderId="184" xfId="0" applyNumberFormat="1" applyFont="1" applyFill="1" applyBorder="1" applyAlignment="1">
      <alignment horizontal="left" vertical="center"/>
    </xf>
    <xf numFmtId="0" fontId="1" fillId="16" borderId="19" xfId="0" applyFont="1" applyFill="1" applyBorder="1" applyAlignment="1">
      <alignment horizontal="center" vertical="center"/>
    </xf>
    <xf numFmtId="0" fontId="16" fillId="10" borderId="0" xfId="0" applyFont="1" applyFill="1" applyBorder="1" applyAlignment="1">
      <alignment vertical="center" shrinkToFit="1"/>
    </xf>
    <xf numFmtId="0" fontId="37" fillId="0" borderId="120" xfId="0" applyFont="1" applyFill="1" applyBorder="1" applyAlignment="1">
      <alignment vertical="center"/>
    </xf>
    <xf numFmtId="0" fontId="3" fillId="0" borderId="11" xfId="0" applyFont="1" applyFill="1" applyBorder="1" applyAlignment="1">
      <alignment horizontal="right" vertical="center" shrinkToFit="1"/>
    </xf>
    <xf numFmtId="0" fontId="3" fillId="0" borderId="11" xfId="0" applyNumberFormat="1" applyFont="1" applyFill="1" applyBorder="1" applyAlignment="1">
      <alignment horizontal="right" vertical="center" shrinkToFit="1"/>
    </xf>
    <xf numFmtId="0" fontId="3" fillId="0" borderId="52" xfId="0" applyFont="1" applyFill="1" applyBorder="1" applyAlignment="1">
      <alignment horizontal="right" vertical="center" shrinkToFit="1"/>
    </xf>
    <xf numFmtId="0" fontId="3" fillId="0" borderId="63" xfId="0" applyFont="1" applyFill="1" applyBorder="1" applyAlignment="1">
      <alignment horizontal="right" vertical="center" shrinkToFit="1"/>
    </xf>
    <xf numFmtId="0" fontId="3" fillId="0" borderId="53" xfId="0" applyFont="1" applyFill="1" applyBorder="1" applyAlignment="1">
      <alignment horizontal="right" vertical="center" shrinkToFit="1"/>
    </xf>
    <xf numFmtId="0" fontId="3" fillId="0" borderId="36" xfId="0" applyFont="1" applyFill="1" applyBorder="1" applyAlignment="1">
      <alignment horizontal="center" vertical="center" shrinkToFit="1"/>
    </xf>
    <xf numFmtId="0" fontId="3" fillId="0" borderId="98" xfId="0" applyFont="1" applyFill="1" applyBorder="1" applyAlignment="1">
      <alignment horizontal="center" vertical="center" shrinkToFit="1"/>
    </xf>
    <xf numFmtId="0" fontId="3" fillId="0" borderId="14" xfId="0" applyFont="1" applyFill="1" applyBorder="1" applyAlignment="1">
      <alignment horizontal="center" vertical="center" shrinkToFit="1"/>
    </xf>
    <xf numFmtId="0" fontId="3" fillId="0" borderId="9" xfId="0" applyFont="1" applyFill="1" applyBorder="1" applyAlignment="1">
      <alignment horizontal="center" vertical="center" shrinkToFit="1"/>
    </xf>
    <xf numFmtId="0" fontId="3" fillId="0" borderId="82" xfId="0" applyFont="1" applyFill="1" applyBorder="1" applyAlignment="1">
      <alignment horizontal="center" vertical="center" shrinkToFit="1"/>
    </xf>
    <xf numFmtId="180" fontId="1" fillId="0" borderId="16" xfId="0" applyNumberFormat="1" applyFont="1" applyFill="1" applyBorder="1" applyAlignment="1">
      <alignment vertical="center" shrinkToFit="1"/>
    </xf>
    <xf numFmtId="180" fontId="1" fillId="0" borderId="19" xfId="0" applyNumberFormat="1" applyFont="1" applyFill="1" applyBorder="1" applyAlignment="1">
      <alignment vertical="center" shrinkToFit="1"/>
    </xf>
    <xf numFmtId="185" fontId="16" fillId="10" borderId="131" xfId="0" applyNumberFormat="1" applyFont="1" applyFill="1" applyBorder="1" applyAlignment="1">
      <alignment vertical="center" shrinkToFit="1"/>
    </xf>
    <xf numFmtId="185" fontId="16" fillId="2" borderId="131" xfId="0" applyNumberFormat="1" applyFont="1" applyFill="1" applyBorder="1" applyAlignment="1">
      <alignment vertical="center" shrinkToFit="1"/>
    </xf>
    <xf numFmtId="185" fontId="16" fillId="2" borderId="141" xfId="0" applyNumberFormat="1" applyFont="1" applyFill="1" applyBorder="1" applyAlignment="1">
      <alignment vertical="center" shrinkToFit="1"/>
    </xf>
    <xf numFmtId="185" fontId="16" fillId="10" borderId="124" xfId="0" applyNumberFormat="1" applyFont="1" applyFill="1" applyBorder="1" applyAlignment="1">
      <alignment vertical="center" shrinkToFit="1"/>
    </xf>
    <xf numFmtId="180" fontId="16" fillId="0" borderId="125" xfId="0" applyNumberFormat="1" applyFont="1" applyBorder="1" applyAlignment="1">
      <alignment shrinkToFit="1"/>
    </xf>
    <xf numFmtId="180" fontId="16" fillId="0" borderId="132" xfId="0" applyNumberFormat="1" applyFont="1" applyBorder="1" applyAlignment="1">
      <alignment shrinkToFit="1"/>
    </xf>
    <xf numFmtId="180" fontId="16" fillId="0" borderId="142" xfId="0" applyNumberFormat="1" applyFont="1" applyBorder="1" applyAlignment="1">
      <alignment shrinkToFit="1"/>
    </xf>
    <xf numFmtId="178" fontId="23" fillId="0" borderId="106" xfId="0" applyNumberFormat="1" applyFont="1" applyFill="1" applyBorder="1" applyAlignment="1" applyProtection="1">
      <alignment horizontal="center" vertical="center"/>
      <protection locked="0" hidden="1"/>
    </xf>
    <xf numFmtId="38" fontId="16" fillId="0" borderId="144" xfId="2" applyFont="1" applyFill="1" applyBorder="1" applyAlignment="1" applyProtection="1">
      <alignment vertical="center"/>
      <protection locked="0" hidden="1"/>
    </xf>
    <xf numFmtId="38" fontId="16" fillId="0" borderId="146" xfId="2" applyFont="1" applyFill="1" applyBorder="1" applyAlignment="1" applyProtection="1">
      <alignment vertical="center"/>
      <protection locked="0" hidden="1"/>
    </xf>
    <xf numFmtId="38" fontId="16" fillId="0" borderId="149" xfId="2" applyFont="1" applyFill="1" applyBorder="1" applyAlignment="1" applyProtection="1">
      <alignment vertical="center"/>
      <protection locked="0" hidden="1"/>
    </xf>
    <xf numFmtId="38" fontId="16" fillId="0" borderId="151" xfId="2" applyFont="1" applyFill="1" applyBorder="1" applyAlignment="1" applyProtection="1">
      <alignment vertical="center"/>
      <protection locked="0" hidden="1"/>
    </xf>
    <xf numFmtId="0" fontId="0" fillId="0" borderId="0" xfId="0"/>
    <xf numFmtId="0" fontId="0" fillId="17" borderId="44" xfId="0" applyFill="1" applyBorder="1"/>
    <xf numFmtId="0" fontId="0" fillId="17" borderId="0" xfId="0" applyFill="1" applyBorder="1"/>
    <xf numFmtId="0" fontId="38" fillId="17" borderId="0" xfId="0" applyFont="1" applyFill="1" applyBorder="1" applyAlignment="1">
      <alignment horizontal="right" vertical="center"/>
    </xf>
    <xf numFmtId="38" fontId="39" fillId="17" borderId="222" xfId="2" applyFont="1" applyFill="1" applyBorder="1" applyAlignment="1">
      <alignment vertical="center"/>
    </xf>
    <xf numFmtId="38" fontId="39" fillId="17" borderId="87" xfId="2" applyFont="1" applyFill="1" applyBorder="1" applyAlignment="1">
      <alignment vertical="center"/>
    </xf>
    <xf numFmtId="38" fontId="39" fillId="17" borderId="223" xfId="2" applyFont="1" applyFill="1" applyBorder="1" applyAlignment="1">
      <alignment vertical="center"/>
    </xf>
    <xf numFmtId="0" fontId="41" fillId="17" borderId="0" xfId="0" applyFont="1" applyFill="1" applyBorder="1" applyAlignment="1">
      <alignment horizontal="right" vertical="center"/>
    </xf>
    <xf numFmtId="38" fontId="39" fillId="17" borderId="157" xfId="2" applyFont="1" applyFill="1" applyBorder="1" applyAlignment="1">
      <alignment vertical="center"/>
    </xf>
    <xf numFmtId="38" fontId="39" fillId="17" borderId="89" xfId="2" applyFont="1" applyFill="1" applyBorder="1" applyAlignment="1">
      <alignment vertical="center"/>
    </xf>
    <xf numFmtId="38" fontId="39" fillId="17" borderId="18" xfId="2" applyFont="1" applyFill="1" applyBorder="1" applyAlignment="1">
      <alignment vertical="center"/>
    </xf>
    <xf numFmtId="0" fontId="40" fillId="17" borderId="44" xfId="0" applyFont="1" applyFill="1" applyBorder="1" applyAlignment="1">
      <alignment horizontal="distributed" vertical="center"/>
    </xf>
    <xf numFmtId="0" fontId="40" fillId="17" borderId="0" xfId="0" applyFont="1" applyFill="1" applyBorder="1" applyAlignment="1">
      <alignment horizontal="distributed" vertical="center"/>
    </xf>
    <xf numFmtId="0" fontId="39" fillId="0" borderId="12" xfId="0" applyFont="1" applyFill="1" applyBorder="1" applyAlignment="1">
      <alignment horizontal="left" vertical="center"/>
    </xf>
    <xf numFmtId="0" fontId="39" fillId="0" borderId="13" xfId="0" applyFont="1" applyFill="1" applyBorder="1" applyAlignment="1">
      <alignment horizontal="left" vertical="center"/>
    </xf>
    <xf numFmtId="0" fontId="38" fillId="0" borderId="43" xfId="0" applyFont="1" applyFill="1" applyBorder="1" applyAlignment="1">
      <alignment horizontal="right" vertical="center"/>
    </xf>
    <xf numFmtId="38" fontId="39" fillId="17" borderId="230" xfId="2" applyFont="1" applyFill="1" applyBorder="1" applyAlignment="1">
      <alignment horizontal="center" vertical="center"/>
    </xf>
    <xf numFmtId="38" fontId="39" fillId="17" borderId="147" xfId="2" applyFont="1" applyFill="1" applyBorder="1" applyAlignment="1">
      <alignment horizontal="center" vertical="center"/>
    </xf>
    <xf numFmtId="38" fontId="39" fillId="17" borderId="208" xfId="2" applyFont="1" applyFill="1" applyBorder="1" applyAlignment="1">
      <alignment horizontal="center" vertical="center"/>
    </xf>
    <xf numFmtId="38" fontId="39" fillId="17" borderId="231" xfId="2" applyFont="1" applyFill="1" applyBorder="1" applyAlignment="1">
      <alignment horizontal="center" vertical="center"/>
    </xf>
    <xf numFmtId="38" fontId="39" fillId="17" borderId="232" xfId="2" applyFont="1" applyFill="1" applyBorder="1" applyAlignment="1">
      <alignment horizontal="center" vertical="center"/>
    </xf>
    <xf numFmtId="38" fontId="39" fillId="17" borderId="88" xfId="2" applyFont="1" applyFill="1" applyBorder="1" applyAlignment="1">
      <alignment horizontal="center" vertical="center"/>
    </xf>
    <xf numFmtId="38" fontId="39" fillId="17" borderId="233" xfId="2" applyFont="1" applyFill="1" applyBorder="1" applyAlignment="1">
      <alignment horizontal="center" vertical="center"/>
    </xf>
    <xf numFmtId="0" fontId="39" fillId="0" borderId="150" xfId="0" applyFont="1" applyFill="1" applyBorder="1" applyAlignment="1">
      <alignment horizontal="left" vertical="center"/>
    </xf>
    <xf numFmtId="0" fontId="39" fillId="0" borderId="134" xfId="0" applyFont="1" applyFill="1" applyBorder="1" applyAlignment="1">
      <alignment horizontal="left" vertical="center"/>
    </xf>
    <xf numFmtId="0" fontId="38" fillId="0" borderId="234" xfId="0" applyFont="1" applyFill="1" applyBorder="1" applyAlignment="1">
      <alignment horizontal="right" vertical="center"/>
    </xf>
    <xf numFmtId="38" fontId="39" fillId="17" borderId="230" xfId="2" applyFont="1" applyFill="1" applyBorder="1" applyAlignment="1">
      <alignment horizontal="right" vertical="center"/>
    </xf>
    <xf numFmtId="38" fontId="39" fillId="17" borderId="147" xfId="2" applyFont="1" applyFill="1" applyBorder="1" applyAlignment="1">
      <alignment horizontal="right" vertical="center"/>
    </xf>
    <xf numFmtId="38" fontId="39" fillId="17" borderId="208" xfId="2" applyFont="1" applyFill="1" applyBorder="1" applyAlignment="1">
      <alignment horizontal="right" vertical="center"/>
    </xf>
    <xf numFmtId="0" fontId="38" fillId="0" borderId="134" xfId="0" applyFont="1" applyFill="1" applyBorder="1" applyAlignment="1">
      <alignment horizontal="right" vertical="center"/>
    </xf>
    <xf numFmtId="38" fontId="39" fillId="17" borderId="237" xfId="2" applyFont="1" applyFill="1" applyBorder="1" applyAlignment="1">
      <alignment horizontal="right" vertical="center"/>
    </xf>
    <xf numFmtId="38" fontId="39" fillId="17" borderId="131" xfId="2" applyFont="1" applyFill="1" applyBorder="1" applyAlignment="1">
      <alignment horizontal="right" vertical="center"/>
    </xf>
    <xf numFmtId="38" fontId="39" fillId="17" borderId="150" xfId="2" applyFont="1" applyFill="1" applyBorder="1" applyAlignment="1">
      <alignment horizontal="right" vertical="center"/>
    </xf>
    <xf numFmtId="38" fontId="39" fillId="17" borderId="239" xfId="2" applyFont="1" applyFill="1" applyBorder="1" applyAlignment="1">
      <alignment horizontal="right" vertical="center"/>
    </xf>
    <xf numFmtId="38" fontId="39" fillId="17" borderId="234" xfId="2" applyFont="1" applyFill="1" applyBorder="1" applyAlignment="1">
      <alignment horizontal="right" vertical="center"/>
    </xf>
    <xf numFmtId="0" fontId="38" fillId="0" borderId="0" xfId="0" applyFont="1" applyFill="1" applyBorder="1" applyAlignment="1">
      <alignment horizontal="right" vertical="center"/>
    </xf>
    <xf numFmtId="38" fontId="39" fillId="17" borderId="157" xfId="2" applyFont="1" applyFill="1" applyBorder="1" applyAlignment="1">
      <alignment horizontal="right" vertical="center"/>
    </xf>
    <xf numFmtId="38" fontId="39" fillId="17" borderId="89" xfId="2" applyFont="1" applyFill="1" applyBorder="1" applyAlignment="1">
      <alignment horizontal="right" vertical="center"/>
    </xf>
    <xf numFmtId="38" fontId="39" fillId="17" borderId="18" xfId="2" applyFont="1" applyFill="1" applyBorder="1" applyAlignment="1">
      <alignment horizontal="right" vertical="center"/>
    </xf>
    <xf numFmtId="38" fontId="39" fillId="17" borderId="226" xfId="2" applyFont="1" applyFill="1" applyBorder="1" applyAlignment="1">
      <alignment horizontal="right" vertical="center"/>
    </xf>
    <xf numFmtId="0" fontId="0" fillId="17" borderId="56" xfId="0" applyFill="1" applyBorder="1"/>
    <xf numFmtId="0" fontId="0" fillId="17" borderId="57" xfId="0" applyFill="1" applyBorder="1"/>
    <xf numFmtId="0" fontId="38" fillId="17" borderId="57" xfId="0" applyFont="1" applyFill="1" applyBorder="1" applyAlignment="1">
      <alignment horizontal="right" vertical="center"/>
    </xf>
    <xf numFmtId="0" fontId="41" fillId="17" borderId="47" xfId="0" applyFont="1" applyFill="1" applyBorder="1" applyAlignment="1">
      <alignment horizontal="right" vertical="center" shrinkToFit="1"/>
    </xf>
    <xf numFmtId="0" fontId="0" fillId="17" borderId="47" xfId="0" applyFill="1" applyBorder="1"/>
    <xf numFmtId="38" fontId="39" fillId="17" borderId="240" xfId="2" applyFont="1" applyFill="1" applyBorder="1" applyAlignment="1">
      <alignment vertical="center"/>
    </xf>
    <xf numFmtId="38" fontId="39" fillId="17" borderId="107" xfId="2" applyFont="1" applyFill="1" applyBorder="1" applyAlignment="1">
      <alignment vertical="center"/>
    </xf>
    <xf numFmtId="38" fontId="39" fillId="17" borderId="55" xfId="2" applyFont="1" applyFill="1" applyBorder="1" applyAlignment="1">
      <alignment vertical="center"/>
    </xf>
    <xf numFmtId="38" fontId="39" fillId="17" borderId="222" xfId="2" applyFont="1" applyFill="1" applyBorder="1" applyAlignment="1">
      <alignment horizontal="right" vertical="center"/>
    </xf>
    <xf numFmtId="0" fontId="39" fillId="17" borderId="44" xfId="0" applyFont="1" applyFill="1" applyBorder="1" applyAlignment="1">
      <alignment horizontal="distributed" vertical="center"/>
    </xf>
    <xf numFmtId="0" fontId="39" fillId="17" borderId="0" xfId="0" applyFont="1" applyFill="1" applyBorder="1" applyAlignment="1">
      <alignment horizontal="distributed" vertical="center"/>
    </xf>
    <xf numFmtId="0" fontId="38" fillId="17" borderId="43" xfId="0" applyFont="1" applyFill="1" applyBorder="1" applyAlignment="1">
      <alignment horizontal="right" vertical="center"/>
    </xf>
    <xf numFmtId="38" fontId="39" fillId="17" borderId="247" xfId="2" applyFont="1" applyFill="1" applyBorder="1" applyAlignment="1">
      <alignment horizontal="right" vertical="center"/>
    </xf>
    <xf numFmtId="38" fontId="39" fillId="0" borderId="237" xfId="2" applyFont="1" applyFill="1" applyBorder="1" applyAlignment="1">
      <alignment horizontal="right" vertical="center"/>
    </xf>
    <xf numFmtId="38" fontId="39" fillId="0" borderId="131" xfId="2" applyFont="1" applyFill="1" applyBorder="1" applyAlignment="1">
      <alignment horizontal="right" vertical="center"/>
    </xf>
    <xf numFmtId="38" fontId="39" fillId="0" borderId="150" xfId="2" applyFont="1" applyFill="1" applyBorder="1" applyAlignment="1">
      <alignment horizontal="right" vertical="center"/>
    </xf>
    <xf numFmtId="181" fontId="12" fillId="17" borderId="0" xfId="2" applyNumberFormat="1" applyFill="1" applyBorder="1" applyAlignment="1">
      <alignment horizontal="right" vertical="center"/>
    </xf>
    <xf numFmtId="181" fontId="12" fillId="0" borderId="0" xfId="2" applyNumberFormat="1" applyFill="1" applyBorder="1" applyAlignment="1">
      <alignment horizontal="right" vertical="center"/>
    </xf>
    <xf numFmtId="0" fontId="38" fillId="17" borderId="63" xfId="0" applyFont="1" applyFill="1" applyBorder="1" applyAlignment="1">
      <alignment horizontal="right" vertical="center"/>
    </xf>
    <xf numFmtId="38" fontId="44" fillId="17" borderId="226" xfId="2" applyFont="1" applyFill="1" applyBorder="1" applyAlignment="1">
      <alignment vertical="center"/>
    </xf>
    <xf numFmtId="0" fontId="41" fillId="17" borderId="0" xfId="0" applyFont="1" applyFill="1" applyBorder="1" applyAlignment="1">
      <alignment horizontal="right" vertical="center" shrinkToFit="1"/>
    </xf>
    <xf numFmtId="190" fontId="39" fillId="17" borderId="46" xfId="2" applyNumberFormat="1" applyFont="1" applyFill="1" applyBorder="1" applyAlignment="1">
      <alignment vertical="center"/>
    </xf>
    <xf numFmtId="190" fontId="39" fillId="17" borderId="107" xfId="2" applyNumberFormat="1" applyFont="1" applyFill="1" applyBorder="1" applyAlignment="1">
      <alignment vertical="center"/>
    </xf>
    <xf numFmtId="190" fontId="39" fillId="17" borderId="55" xfId="2" applyNumberFormat="1" applyFont="1" applyFill="1" applyBorder="1" applyAlignment="1">
      <alignment vertical="center"/>
    </xf>
    <xf numFmtId="38" fontId="39" fillId="0" borderId="55" xfId="2" applyFont="1" applyFill="1" applyBorder="1" applyAlignment="1">
      <alignment vertical="center"/>
    </xf>
    <xf numFmtId="0" fontId="41" fillId="17" borderId="47" xfId="0" applyFont="1" applyFill="1" applyBorder="1" applyAlignment="1">
      <alignment horizontal="right" vertical="center"/>
    </xf>
    <xf numFmtId="0" fontId="38" fillId="17" borderId="47" xfId="0" applyFont="1" applyFill="1" applyBorder="1" applyAlignment="1">
      <alignment horizontal="right" vertical="center"/>
    </xf>
    <xf numFmtId="0" fontId="16" fillId="9" borderId="240" xfId="0" applyFont="1" applyFill="1" applyBorder="1"/>
    <xf numFmtId="0" fontId="16" fillId="10" borderId="50" xfId="0" applyFont="1" applyFill="1" applyBorder="1" applyAlignment="1">
      <alignment vertical="center"/>
    </xf>
    <xf numFmtId="0" fontId="16" fillId="10" borderId="51" xfId="0" applyFont="1" applyFill="1" applyBorder="1" applyAlignment="1">
      <alignment vertical="center"/>
    </xf>
    <xf numFmtId="0" fontId="24" fillId="10" borderId="51" xfId="0" applyFont="1" applyFill="1" applyBorder="1" applyAlignment="1">
      <alignment horizontal="right" vertical="center"/>
    </xf>
    <xf numFmtId="0" fontId="0" fillId="18" borderId="56" xfId="0" applyFill="1" applyBorder="1"/>
    <xf numFmtId="0" fontId="0" fillId="18" borderId="57" xfId="0" applyFill="1" applyBorder="1"/>
    <xf numFmtId="0" fontId="38" fillId="18" borderId="57" xfId="0" applyFont="1" applyFill="1" applyBorder="1" applyAlignment="1">
      <alignment horizontal="right" vertical="center"/>
    </xf>
    <xf numFmtId="38" fontId="39" fillId="18" borderId="222" xfId="2" applyFont="1" applyFill="1" applyBorder="1" applyAlignment="1">
      <alignment vertical="center"/>
    </xf>
    <xf numFmtId="38" fontId="39" fillId="18" borderId="87" xfId="2" applyFont="1" applyFill="1" applyBorder="1" applyAlignment="1">
      <alignment vertical="center"/>
    </xf>
    <xf numFmtId="38" fontId="39" fillId="18" borderId="223" xfId="2" applyFont="1" applyFill="1" applyBorder="1" applyAlignment="1">
      <alignment vertical="center"/>
    </xf>
    <xf numFmtId="38" fontId="39" fillId="18" borderId="224" xfId="2" applyFont="1" applyFill="1" applyBorder="1" applyAlignment="1">
      <alignment vertical="center"/>
    </xf>
    <xf numFmtId="38" fontId="39" fillId="18" borderId="225" xfId="2" applyFont="1" applyFill="1" applyBorder="1" applyAlignment="1">
      <alignment vertical="center"/>
    </xf>
    <xf numFmtId="38" fontId="39" fillId="18" borderId="249" xfId="2" applyFont="1" applyFill="1" applyBorder="1" applyAlignment="1">
      <alignment vertical="center"/>
    </xf>
    <xf numFmtId="0" fontId="41" fillId="18" borderId="47" xfId="0" applyFont="1" applyFill="1" applyBorder="1" applyAlignment="1">
      <alignment horizontal="right" vertical="center" shrinkToFit="1"/>
    </xf>
    <xf numFmtId="0" fontId="38" fillId="18" borderId="47" xfId="0" applyFont="1" applyFill="1" applyBorder="1" applyAlignment="1">
      <alignment horizontal="right" vertical="center"/>
    </xf>
    <xf numFmtId="190" fontId="39" fillId="18" borderId="46" xfId="2" applyNumberFormat="1" applyFont="1" applyFill="1" applyBorder="1" applyAlignment="1">
      <alignment vertical="center"/>
    </xf>
    <xf numFmtId="190" fontId="39" fillId="18" borderId="107" xfId="2" applyNumberFormat="1" applyFont="1" applyFill="1" applyBorder="1" applyAlignment="1">
      <alignment vertical="center"/>
    </xf>
    <xf numFmtId="190" fontId="39" fillId="18" borderId="55" xfId="2" applyNumberFormat="1" applyFont="1" applyFill="1" applyBorder="1" applyAlignment="1">
      <alignment vertical="center"/>
    </xf>
    <xf numFmtId="190" fontId="39" fillId="18" borderId="250" xfId="2" applyNumberFormat="1" applyFont="1" applyFill="1" applyBorder="1" applyAlignment="1">
      <alignment vertical="center"/>
    </xf>
    <xf numFmtId="190" fontId="39" fillId="18" borderId="243" xfId="2" applyNumberFormat="1" applyFont="1" applyFill="1" applyBorder="1" applyAlignment="1">
      <alignment vertical="center"/>
    </xf>
    <xf numFmtId="38" fontId="39" fillId="15" borderId="230" xfId="2" applyFont="1" applyFill="1" applyBorder="1" applyAlignment="1">
      <alignment horizontal="right" vertical="center"/>
    </xf>
    <xf numFmtId="38" fontId="39" fillId="15" borderId="147" xfId="2" applyFont="1" applyFill="1" applyBorder="1" applyAlignment="1">
      <alignment horizontal="right" vertical="center"/>
    </xf>
    <xf numFmtId="38" fontId="39" fillId="15" borderId="208" xfId="2" applyFont="1" applyFill="1" applyBorder="1" applyAlignment="1">
      <alignment horizontal="right" vertical="center"/>
    </xf>
    <xf numFmtId="38" fontId="39" fillId="15" borderId="235" xfId="2" applyFont="1" applyFill="1" applyBorder="1" applyAlignment="1">
      <alignment horizontal="right" vertical="center"/>
    </xf>
    <xf numFmtId="38" fontId="39" fillId="15" borderId="231" xfId="2" applyFont="1" applyFill="1" applyBorder="1" applyAlignment="1">
      <alignment horizontal="right" vertical="center"/>
    </xf>
    <xf numFmtId="38" fontId="39" fillId="15" borderId="209" xfId="2" applyFont="1" applyFill="1" applyBorder="1" applyAlignment="1">
      <alignment horizontal="right" vertical="center"/>
    </xf>
    <xf numFmtId="38" fontId="39" fillId="15" borderId="236" xfId="2" applyFont="1" applyFill="1" applyBorder="1" applyAlignment="1">
      <alignment horizontal="right" vertical="center"/>
    </xf>
    <xf numFmtId="38" fontId="39" fillId="15" borderId="226" xfId="2" applyFont="1" applyFill="1" applyBorder="1" applyAlignment="1">
      <alignment vertical="center"/>
    </xf>
    <xf numFmtId="38" fontId="39" fillId="15" borderId="244" xfId="2" applyFont="1" applyFill="1" applyBorder="1" applyAlignment="1">
      <alignment vertical="center"/>
    </xf>
    <xf numFmtId="38" fontId="39" fillId="15" borderId="245" xfId="2" applyFont="1" applyFill="1" applyBorder="1" applyAlignment="1">
      <alignment vertical="center"/>
    </xf>
    <xf numFmtId="38" fontId="39" fillId="15" borderId="224" xfId="2" applyFont="1" applyFill="1" applyBorder="1" applyAlignment="1">
      <alignment vertical="center"/>
    </xf>
    <xf numFmtId="38" fontId="39" fillId="15" borderId="241" xfId="2" applyFont="1" applyFill="1" applyBorder="1" applyAlignment="1">
      <alignment vertical="center"/>
    </xf>
    <xf numFmtId="38" fontId="39" fillId="15" borderId="246" xfId="2" applyFont="1" applyFill="1" applyBorder="1" applyAlignment="1">
      <alignment vertical="center"/>
    </xf>
    <xf numFmtId="38" fontId="39" fillId="15" borderId="222" xfId="2" applyFont="1" applyFill="1" applyBorder="1" applyAlignment="1">
      <alignment vertical="center"/>
    </xf>
    <xf numFmtId="38" fontId="39" fillId="15" borderId="87" xfId="2" applyFont="1" applyFill="1" applyBorder="1" applyAlignment="1">
      <alignment vertical="center"/>
    </xf>
    <xf numFmtId="38" fontId="39" fillId="15" borderId="223" xfId="2" applyFont="1" applyFill="1" applyBorder="1" applyAlignment="1">
      <alignment vertical="center"/>
    </xf>
    <xf numFmtId="38" fontId="39" fillId="15" borderId="225" xfId="2" applyFont="1" applyFill="1" applyBorder="1" applyAlignment="1">
      <alignment vertical="center"/>
    </xf>
    <xf numFmtId="38" fontId="39" fillId="15" borderId="58" xfId="2" applyFont="1" applyFill="1" applyBorder="1" applyAlignment="1">
      <alignment vertical="center"/>
    </xf>
    <xf numFmtId="38" fontId="39" fillId="15" borderId="240" xfId="2" applyFont="1" applyFill="1" applyBorder="1" applyAlignment="1">
      <alignment vertical="center"/>
    </xf>
    <xf numFmtId="38" fontId="39" fillId="15" borderId="107" xfId="2" applyFont="1" applyFill="1" applyBorder="1" applyAlignment="1">
      <alignment vertical="center"/>
    </xf>
    <xf numFmtId="38" fontId="39" fillId="15" borderId="55" xfId="2" applyFont="1" applyFill="1" applyBorder="1" applyAlignment="1">
      <alignment vertical="center"/>
    </xf>
    <xf numFmtId="38" fontId="39" fillId="15" borderId="242" xfId="2" applyFont="1" applyFill="1" applyBorder="1" applyAlignment="1">
      <alignment vertical="center"/>
    </xf>
    <xf numFmtId="38" fontId="39" fillId="15" borderId="243" xfId="2" applyFont="1" applyFill="1" applyBorder="1" applyAlignment="1">
      <alignment vertical="center"/>
    </xf>
    <xf numFmtId="38" fontId="39" fillId="15" borderId="239" xfId="2" applyFont="1" applyFill="1" applyBorder="1" applyAlignment="1">
      <alignment horizontal="right" vertical="center"/>
    </xf>
    <xf numFmtId="38" fontId="39" fillId="15" borderId="182" xfId="2" applyFont="1" applyFill="1" applyBorder="1" applyAlignment="1">
      <alignment horizontal="right" vertical="center"/>
    </xf>
    <xf numFmtId="38" fontId="39" fillId="15" borderId="234" xfId="2" applyFont="1" applyFill="1" applyBorder="1" applyAlignment="1">
      <alignment horizontal="right" vertical="center"/>
    </xf>
    <xf numFmtId="38" fontId="39" fillId="15" borderId="232" xfId="2" applyFont="1" applyFill="1" applyBorder="1" applyAlignment="1">
      <alignment horizontal="right" vertical="center"/>
    </xf>
    <xf numFmtId="38" fontId="39" fillId="15" borderId="88" xfId="2" applyFont="1" applyFill="1" applyBorder="1" applyAlignment="1">
      <alignment horizontal="right" vertical="center"/>
    </xf>
    <xf numFmtId="38" fontId="39" fillId="15" borderId="45" xfId="2" applyFont="1" applyFill="1" applyBorder="1" applyAlignment="1">
      <alignment horizontal="right" vertical="center"/>
    </xf>
    <xf numFmtId="38" fontId="39" fillId="15" borderId="251" xfId="2" applyFont="1" applyFill="1" applyBorder="1" applyAlignment="1">
      <alignment vertical="center"/>
    </xf>
    <xf numFmtId="38" fontId="39" fillId="15" borderId="232" xfId="2" applyFont="1" applyFill="1" applyBorder="1" applyAlignment="1">
      <alignment vertical="center"/>
    </xf>
    <xf numFmtId="38" fontId="39" fillId="15" borderId="89" xfId="2" applyFont="1" applyFill="1" applyBorder="1" applyAlignment="1">
      <alignment vertical="center"/>
    </xf>
    <xf numFmtId="38" fontId="39" fillId="15" borderId="45" xfId="2" applyFont="1" applyFill="1" applyBorder="1" applyAlignment="1">
      <alignment vertical="center"/>
    </xf>
    <xf numFmtId="38" fontId="39" fillId="15" borderId="227" xfId="2" applyFont="1" applyFill="1" applyBorder="1" applyAlignment="1">
      <alignment vertical="center"/>
    </xf>
    <xf numFmtId="38" fontId="39" fillId="15" borderId="228" xfId="2" applyFont="1" applyFill="1" applyBorder="1" applyAlignment="1">
      <alignment vertical="center"/>
    </xf>
    <xf numFmtId="38" fontId="39" fillId="15" borderId="229" xfId="2" applyFont="1" applyFill="1" applyBorder="1" applyAlignment="1">
      <alignment vertical="center"/>
    </xf>
    <xf numFmtId="38" fontId="39" fillId="15" borderId="238" xfId="2" applyFont="1" applyFill="1" applyBorder="1" applyAlignment="1">
      <alignment horizontal="right" vertical="center"/>
    </xf>
    <xf numFmtId="38" fontId="39" fillId="15" borderId="248" xfId="2" applyFont="1" applyFill="1" applyBorder="1" applyAlignment="1">
      <alignment horizontal="right" vertical="center"/>
    </xf>
    <xf numFmtId="38" fontId="39" fillId="15" borderId="131" xfId="2" applyFont="1" applyFill="1" applyBorder="1" applyAlignment="1">
      <alignment horizontal="right" vertical="center"/>
    </xf>
    <xf numFmtId="38" fontId="39" fillId="15" borderId="134" xfId="2" applyFont="1" applyFill="1" applyBorder="1" applyAlignment="1">
      <alignment horizontal="right" vertical="center"/>
    </xf>
    <xf numFmtId="38" fontId="39" fillId="15" borderId="247" xfId="2" applyFont="1" applyFill="1" applyBorder="1" applyAlignment="1">
      <alignment horizontal="right" vertical="center"/>
    </xf>
    <xf numFmtId="0" fontId="38" fillId="15" borderId="63" xfId="0" applyFont="1" applyFill="1" applyBorder="1" applyAlignment="1">
      <alignment horizontal="right" vertical="center"/>
    </xf>
    <xf numFmtId="38" fontId="43" fillId="15" borderId="63" xfId="0" applyNumberFormat="1" applyFont="1" applyFill="1" applyBorder="1" applyAlignment="1">
      <alignment horizontal="right" vertical="center"/>
    </xf>
    <xf numFmtId="190" fontId="39" fillId="15" borderId="241" xfId="2" applyNumberFormat="1" applyFont="1" applyFill="1" applyBorder="1" applyAlignment="1">
      <alignment vertical="center"/>
    </xf>
    <xf numFmtId="190" fontId="39" fillId="15" borderId="250" xfId="2" applyNumberFormat="1" applyFont="1" applyFill="1" applyBorder="1" applyAlignment="1">
      <alignment vertical="center"/>
    </xf>
    <xf numFmtId="190" fontId="39" fillId="15" borderId="55" xfId="2" applyNumberFormat="1" applyFont="1" applyFill="1" applyBorder="1" applyAlignment="1">
      <alignment vertical="center"/>
    </xf>
    <xf numFmtId="190" fontId="39" fillId="15" borderId="107" xfId="2" applyNumberFormat="1" applyFont="1" applyFill="1" applyBorder="1" applyAlignment="1">
      <alignment vertical="center"/>
    </xf>
    <xf numFmtId="190" fontId="39" fillId="15" borderId="243" xfId="2" applyNumberFormat="1" applyFont="1" applyFill="1" applyBorder="1" applyAlignment="1">
      <alignment vertical="center"/>
    </xf>
    <xf numFmtId="38" fontId="39" fillId="15" borderId="249" xfId="2" applyFont="1" applyFill="1" applyBorder="1" applyAlignment="1">
      <alignment vertical="center"/>
    </xf>
    <xf numFmtId="190" fontId="39" fillId="15" borderId="46" xfId="2" applyNumberFormat="1" applyFont="1" applyFill="1" applyBorder="1" applyAlignment="1">
      <alignment vertical="center"/>
    </xf>
    <xf numFmtId="38" fontId="39" fillId="15" borderId="150" xfId="2" applyFont="1" applyFill="1" applyBorder="1" applyAlignment="1">
      <alignment horizontal="right" vertical="center"/>
    </xf>
    <xf numFmtId="0" fontId="45" fillId="2" borderId="9" xfId="0" applyFont="1" applyFill="1" applyBorder="1" applyAlignment="1">
      <alignment horizontal="center" vertical="center" shrinkToFit="1"/>
    </xf>
    <xf numFmtId="0" fontId="46" fillId="2" borderId="9" xfId="0" applyFont="1" applyFill="1" applyBorder="1" applyAlignment="1">
      <alignment horizontal="center" vertical="center" wrapText="1"/>
    </xf>
    <xf numFmtId="0" fontId="45" fillId="0" borderId="125" xfId="0" applyFont="1" applyBorder="1" applyAlignment="1">
      <alignment vertical="center" shrinkToFit="1"/>
    </xf>
    <xf numFmtId="0" fontId="47" fillId="0" borderId="122" xfId="0" quotePrefix="1" applyFont="1" applyBorder="1" applyAlignment="1">
      <alignment horizontal="center" vertical="center"/>
    </xf>
    <xf numFmtId="0" fontId="45" fillId="0" borderId="132" xfId="0" applyFont="1" applyBorder="1" applyAlignment="1">
      <alignment vertical="center" shrinkToFit="1"/>
    </xf>
    <xf numFmtId="0" fontId="47" fillId="0" borderId="129" xfId="0" quotePrefix="1" applyFont="1" applyBorder="1" applyAlignment="1">
      <alignment horizontal="center" vertical="center"/>
    </xf>
    <xf numFmtId="0" fontId="47" fillId="0" borderId="129" xfId="0" applyFont="1" applyBorder="1" applyAlignment="1">
      <alignment horizontal="center" vertical="center"/>
    </xf>
    <xf numFmtId="0" fontId="47" fillId="0" borderId="167" xfId="0" applyFont="1" applyBorder="1" applyAlignment="1">
      <alignment horizontal="center" vertical="center" shrinkToFit="1"/>
    </xf>
    <xf numFmtId="0" fontId="47" fillId="0" borderId="167" xfId="0" applyFont="1" applyBorder="1" applyAlignment="1">
      <alignment vertical="center"/>
    </xf>
    <xf numFmtId="0" fontId="45" fillId="0" borderId="132" xfId="0" applyFont="1" applyBorder="1" applyAlignment="1">
      <alignment horizontal="left" vertical="center" shrinkToFit="1"/>
    </xf>
    <xf numFmtId="0" fontId="45" fillId="0" borderId="142" xfId="0" applyFont="1" applyBorder="1" applyAlignment="1">
      <alignment vertical="center" shrinkToFit="1"/>
    </xf>
    <xf numFmtId="0" fontId="47" fillId="0" borderId="139" xfId="0" applyFont="1" applyBorder="1" applyAlignment="1">
      <alignment horizontal="center" vertical="center"/>
    </xf>
    <xf numFmtId="0" fontId="47" fillId="0" borderId="168" xfId="0" applyFont="1" applyBorder="1" applyAlignment="1">
      <alignment vertical="center"/>
    </xf>
    <xf numFmtId="38" fontId="39" fillId="17" borderId="246" xfId="2" applyFont="1" applyFill="1" applyBorder="1" applyAlignment="1">
      <alignment vertical="center"/>
    </xf>
    <xf numFmtId="191" fontId="16" fillId="7" borderId="104" xfId="0" applyNumberFormat="1" applyFont="1" applyFill="1" applyBorder="1" applyAlignment="1">
      <alignment horizontal="center" vertical="center"/>
    </xf>
    <xf numFmtId="189" fontId="3" fillId="0" borderId="47" xfId="0" applyNumberFormat="1" applyFont="1" applyFill="1" applyBorder="1" applyAlignment="1">
      <alignment horizontal="center" vertical="center"/>
    </xf>
    <xf numFmtId="189" fontId="0" fillId="0" borderId="47" xfId="0" applyNumberFormat="1" applyFill="1" applyBorder="1" applyAlignment="1">
      <alignment horizontal="center" vertical="center"/>
    </xf>
    <xf numFmtId="0" fontId="3" fillId="0" borderId="70" xfId="0" applyFont="1" applyFill="1" applyBorder="1" applyAlignment="1">
      <alignment horizontal="center" vertical="center" shrinkToFit="1"/>
    </xf>
    <xf numFmtId="0" fontId="0" fillId="0" borderId="31" xfId="0" applyFill="1" applyBorder="1" applyAlignment="1">
      <alignment horizontal="center" vertical="center" shrinkToFit="1"/>
    </xf>
    <xf numFmtId="0" fontId="0" fillId="0" borderId="38" xfId="0" applyFill="1" applyBorder="1" applyAlignment="1">
      <alignment horizontal="center" vertical="center" shrinkToFit="1"/>
    </xf>
    <xf numFmtId="0" fontId="3" fillId="0" borderId="54" xfId="0" applyFont="1" applyFill="1" applyBorder="1" applyAlignment="1">
      <alignment horizontal="center" vertical="center" shrinkToFit="1"/>
    </xf>
    <xf numFmtId="0" fontId="0" fillId="0" borderId="26" xfId="0" applyFill="1" applyBorder="1" applyAlignment="1">
      <alignment horizontal="center" vertical="center" shrinkToFit="1"/>
    </xf>
    <xf numFmtId="0" fontId="0" fillId="0" borderId="211" xfId="0" applyFill="1" applyBorder="1" applyAlignment="1">
      <alignment horizontal="center" vertical="center" shrinkToFit="1"/>
    </xf>
    <xf numFmtId="0" fontId="3" fillId="0" borderId="97" xfId="0" applyFont="1" applyFill="1" applyBorder="1" applyAlignment="1">
      <alignment horizontal="center" vertical="center" shrinkToFit="1"/>
    </xf>
    <xf numFmtId="0" fontId="0" fillId="0" borderId="94" xfId="0" applyFill="1" applyBorder="1" applyAlignment="1">
      <alignment horizontal="center" vertical="center" shrinkToFit="1"/>
    </xf>
    <xf numFmtId="0" fontId="0" fillId="0" borderId="213" xfId="0" applyFill="1" applyBorder="1" applyAlignment="1">
      <alignment horizontal="center" vertical="center" shrinkToFit="1"/>
    </xf>
    <xf numFmtId="0" fontId="1" fillId="0" borderId="12" xfId="0" applyFont="1" applyFill="1" applyBorder="1" applyAlignment="1">
      <alignment horizontal="center" vertical="center"/>
    </xf>
    <xf numFmtId="0" fontId="0" fillId="0" borderId="13" xfId="0" applyFill="1" applyBorder="1" applyAlignment="1">
      <alignment horizontal="center" vertical="center"/>
    </xf>
    <xf numFmtId="0" fontId="0" fillId="0" borderId="14" xfId="0" applyFill="1" applyBorder="1" applyAlignment="1">
      <alignment horizontal="center" vertical="center"/>
    </xf>
    <xf numFmtId="0" fontId="1" fillId="0" borderId="18" xfId="0" applyFont="1" applyFill="1" applyBorder="1" applyAlignment="1">
      <alignment horizontal="center" vertical="center"/>
    </xf>
    <xf numFmtId="0" fontId="0" fillId="0" borderId="0" xfId="0" applyFill="1" applyBorder="1" applyAlignment="1">
      <alignment horizontal="center" vertical="center"/>
    </xf>
    <xf numFmtId="0" fontId="0" fillId="0" borderId="88" xfId="0" applyFill="1" applyBorder="1" applyAlignment="1">
      <alignment horizontal="center" vertical="center"/>
    </xf>
    <xf numFmtId="0" fontId="0" fillId="0" borderId="21" xfId="0" applyFill="1" applyBorder="1" applyAlignment="1">
      <alignment horizontal="center" vertical="center"/>
    </xf>
    <xf numFmtId="0" fontId="0" fillId="0" borderId="7" xfId="0" applyFill="1" applyBorder="1" applyAlignment="1">
      <alignment horizontal="center" vertical="center"/>
    </xf>
    <xf numFmtId="0" fontId="0" fillId="0" borderId="24" xfId="0" applyFill="1" applyBorder="1" applyAlignment="1">
      <alignment horizontal="center" vertical="center"/>
    </xf>
    <xf numFmtId="0" fontId="0" fillId="0" borderId="45" xfId="0" applyFill="1" applyBorder="1" applyAlignment="1">
      <alignment horizontal="center" vertical="center"/>
    </xf>
    <xf numFmtId="0" fontId="0" fillId="0" borderId="59" xfId="0" applyFill="1" applyBorder="1" applyAlignment="1">
      <alignment horizontal="center" vertical="center"/>
    </xf>
    <xf numFmtId="0" fontId="4" fillId="0" borderId="12" xfId="0" applyFont="1" applyFill="1" applyBorder="1" applyAlignment="1">
      <alignment horizontal="center" vertical="center"/>
    </xf>
    <xf numFmtId="180" fontId="3" fillId="0" borderId="10" xfId="0" applyNumberFormat="1" applyFont="1" applyFill="1" applyBorder="1" applyAlignment="1">
      <alignment horizontal="center" vertical="center" shrinkToFit="1"/>
    </xf>
    <xf numFmtId="180" fontId="0" fillId="0" borderId="63" xfId="0" applyNumberFormat="1" applyFill="1" applyBorder="1" applyAlignment="1">
      <alignment horizontal="center" vertical="center" shrinkToFit="1"/>
    </xf>
    <xf numFmtId="180" fontId="3" fillId="0" borderId="25" xfId="0" applyNumberFormat="1" applyFont="1" applyFill="1" applyBorder="1" applyAlignment="1">
      <alignment horizontal="center" vertical="center" shrinkToFit="1"/>
    </xf>
    <xf numFmtId="180" fontId="0" fillId="0" borderId="71" xfId="0" applyNumberFormat="1" applyFill="1" applyBorder="1" applyAlignment="1">
      <alignment horizontal="center" vertical="center" shrinkToFit="1"/>
    </xf>
    <xf numFmtId="180" fontId="3" fillId="0" borderId="93" xfId="0" applyNumberFormat="1" applyFont="1" applyFill="1" applyBorder="1" applyAlignment="1">
      <alignment horizontal="center" vertical="center" shrinkToFit="1"/>
    </xf>
    <xf numFmtId="180" fontId="0" fillId="0" borderId="96" xfId="0" applyNumberFormat="1" applyFill="1" applyBorder="1" applyAlignment="1">
      <alignment horizontal="center" vertical="center" shrinkToFit="1"/>
    </xf>
    <xf numFmtId="186" fontId="3" fillId="15" borderId="93" xfId="0" applyNumberFormat="1" applyFont="1" applyFill="1" applyBorder="1" applyAlignment="1">
      <alignment vertical="center" shrinkToFit="1"/>
    </xf>
    <xf numFmtId="186" fontId="0" fillId="15" borderId="96" xfId="0" applyNumberFormat="1" applyFill="1" applyBorder="1" applyAlignment="1">
      <alignment vertical="center" shrinkToFit="1"/>
    </xf>
    <xf numFmtId="0" fontId="1" fillId="0" borderId="25" xfId="0" applyFont="1" applyFill="1" applyBorder="1" applyAlignment="1">
      <alignment horizontal="right" vertical="center" wrapText="1"/>
    </xf>
    <xf numFmtId="0" fontId="1" fillId="0" borderId="90" xfId="0" applyFont="1" applyFill="1" applyBorder="1" applyAlignment="1">
      <alignment horizontal="right" vertical="center" wrapText="1"/>
    </xf>
    <xf numFmtId="0" fontId="1" fillId="0" borderId="26" xfId="0" applyFont="1" applyFill="1" applyBorder="1" applyAlignment="1">
      <alignment horizontal="right" vertical="center" wrapText="1"/>
    </xf>
    <xf numFmtId="0" fontId="1" fillId="0" borderId="71" xfId="0" applyFont="1" applyFill="1" applyBorder="1" applyAlignment="1">
      <alignment horizontal="right" vertical="center" wrapText="1"/>
    </xf>
    <xf numFmtId="180" fontId="8" fillId="16" borderId="10" xfId="0" applyNumberFormat="1" applyFont="1" applyFill="1" applyBorder="1" applyAlignment="1">
      <alignment horizontal="right" vertical="center"/>
    </xf>
    <xf numFmtId="180" fontId="0" fillId="16" borderId="19" xfId="0" applyNumberFormat="1" applyFill="1" applyBorder="1" applyAlignment="1">
      <alignment horizontal="right" vertical="center"/>
    </xf>
    <xf numFmtId="180" fontId="8" fillId="16" borderId="50" xfId="0" applyNumberFormat="1" applyFont="1" applyFill="1" applyBorder="1" applyAlignment="1">
      <alignment horizontal="right" vertical="center" shrinkToFit="1"/>
    </xf>
    <xf numFmtId="180" fontId="0" fillId="16" borderId="51" xfId="0" applyNumberFormat="1" applyFill="1" applyBorder="1" applyAlignment="1">
      <alignment horizontal="right" vertical="center" shrinkToFit="1"/>
    </xf>
    <xf numFmtId="0" fontId="3" fillId="0" borderId="43" xfId="0" applyFont="1" applyFill="1" applyBorder="1" applyAlignment="1">
      <alignment horizontal="right" vertical="center"/>
    </xf>
    <xf numFmtId="0" fontId="0" fillId="0" borderId="45" xfId="0" applyFill="1" applyBorder="1" applyAlignment="1">
      <alignment horizontal="right" vertical="center"/>
    </xf>
    <xf numFmtId="0" fontId="0" fillId="0" borderId="48" xfId="0" applyFill="1" applyBorder="1" applyAlignment="1">
      <alignment horizontal="right" vertical="center"/>
    </xf>
    <xf numFmtId="0" fontId="3" fillId="0" borderId="12" xfId="0" applyFont="1" applyFill="1" applyBorder="1" applyAlignment="1">
      <alignment horizontal="right" vertical="center"/>
    </xf>
    <xf numFmtId="0" fontId="0" fillId="0" borderId="18" xfId="0" applyFill="1" applyBorder="1" applyAlignment="1">
      <alignment horizontal="right" vertical="center"/>
    </xf>
    <xf numFmtId="0" fontId="0" fillId="0" borderId="55" xfId="0" applyFill="1" applyBorder="1" applyAlignment="1">
      <alignment horizontal="right" vertical="center"/>
    </xf>
    <xf numFmtId="180" fontId="8" fillId="0" borderId="10" xfId="0" applyNumberFormat="1" applyFont="1" applyFill="1" applyBorder="1" applyAlignment="1">
      <alignment horizontal="right" vertical="center"/>
    </xf>
    <xf numFmtId="180" fontId="0" fillId="0" borderId="19" xfId="0" applyNumberFormat="1" applyFill="1" applyBorder="1" applyAlignment="1">
      <alignment horizontal="right" vertical="center"/>
    </xf>
    <xf numFmtId="0" fontId="5" fillId="0" borderId="46" xfId="0" applyFont="1" applyFill="1" applyBorder="1" applyAlignment="1">
      <alignment vertical="center" wrapText="1"/>
    </xf>
    <xf numFmtId="0" fontId="5" fillId="0" borderId="47" xfId="0" applyFont="1" applyFill="1" applyBorder="1" applyAlignment="1">
      <alignment vertical="center" wrapText="1"/>
    </xf>
    <xf numFmtId="0" fontId="5" fillId="0" borderId="48" xfId="0" applyFont="1" applyFill="1" applyBorder="1" applyAlignment="1">
      <alignment vertical="center" wrapText="1"/>
    </xf>
    <xf numFmtId="0" fontId="1" fillId="0" borderId="10" xfId="0" applyFont="1" applyFill="1" applyBorder="1" applyAlignment="1">
      <alignment horizontal="center" vertical="center" wrapText="1"/>
    </xf>
    <xf numFmtId="0" fontId="1" fillId="0" borderId="19" xfId="0" applyFont="1" applyFill="1" applyBorder="1" applyAlignment="1">
      <alignment horizontal="center" vertical="center" wrapText="1"/>
    </xf>
    <xf numFmtId="0" fontId="1" fillId="0" borderId="11" xfId="0" applyFont="1" applyFill="1" applyBorder="1" applyAlignment="1">
      <alignment horizontal="center" vertical="center" wrapText="1"/>
    </xf>
    <xf numFmtId="0" fontId="4" fillId="0" borderId="9" xfId="0" applyFont="1" applyFill="1" applyBorder="1" applyAlignment="1">
      <alignment horizontal="center" vertical="center" shrinkToFit="1"/>
    </xf>
    <xf numFmtId="0" fontId="8" fillId="0" borderId="9" xfId="0" applyFont="1" applyFill="1" applyBorder="1" applyAlignment="1">
      <alignment horizontal="center" vertical="center" wrapText="1" shrinkToFit="1"/>
    </xf>
    <xf numFmtId="0" fontId="1" fillId="0" borderId="12" xfId="0" applyFont="1" applyFill="1" applyBorder="1" applyAlignment="1">
      <alignment horizontal="center" vertical="center" wrapText="1" shrinkToFit="1"/>
    </xf>
    <xf numFmtId="0" fontId="1" fillId="0" borderId="13" xfId="0" applyFont="1" applyFill="1" applyBorder="1" applyAlignment="1">
      <alignment horizontal="center" vertical="center" wrapText="1" shrinkToFit="1"/>
    </xf>
    <xf numFmtId="0" fontId="1" fillId="0" borderId="14" xfId="0" applyFont="1" applyFill="1" applyBorder="1" applyAlignment="1">
      <alignment horizontal="center" vertical="center" wrapText="1" shrinkToFit="1"/>
    </xf>
    <xf numFmtId="0" fontId="1" fillId="0" borderId="56" xfId="0" applyFont="1" applyFill="1" applyBorder="1" applyAlignment="1">
      <alignment horizontal="center" vertical="center" wrapText="1"/>
    </xf>
    <xf numFmtId="0" fontId="1" fillId="0" borderId="57" xfId="0" applyFont="1" applyFill="1" applyBorder="1" applyAlignment="1">
      <alignment horizontal="center" vertical="center" wrapText="1"/>
    </xf>
    <xf numFmtId="0" fontId="1" fillId="0" borderId="58" xfId="0" applyFont="1" applyFill="1" applyBorder="1" applyAlignment="1">
      <alignment horizontal="center" vertical="center" wrapText="1"/>
    </xf>
    <xf numFmtId="0" fontId="1" fillId="0" borderId="60" xfId="0" applyFont="1" applyFill="1" applyBorder="1" applyAlignment="1">
      <alignment horizontal="center" vertical="center" wrapText="1"/>
    </xf>
    <xf numFmtId="0" fontId="1" fillId="0" borderId="16" xfId="0" applyFont="1" applyFill="1" applyBorder="1" applyAlignment="1">
      <alignment horizontal="center" vertical="center" wrapText="1"/>
    </xf>
    <xf numFmtId="0" fontId="1" fillId="0" borderId="61" xfId="0" applyFont="1" applyFill="1" applyBorder="1" applyAlignment="1">
      <alignment horizontal="center" vertical="center" wrapText="1"/>
    </xf>
    <xf numFmtId="0" fontId="1" fillId="0" borderId="62" xfId="0" applyFont="1" applyFill="1" applyBorder="1" applyAlignment="1">
      <alignment horizontal="center" vertical="center" wrapText="1"/>
    </xf>
    <xf numFmtId="180" fontId="3" fillId="0" borderId="10" xfId="0" applyNumberFormat="1" applyFont="1" applyFill="1" applyBorder="1" applyAlignment="1">
      <alignment horizontal="right" vertical="center" shrinkToFit="1"/>
    </xf>
    <xf numFmtId="180" fontId="0" fillId="0" borderId="19" xfId="0" applyNumberFormat="1" applyFill="1" applyBorder="1" applyAlignment="1">
      <alignment horizontal="right" vertical="center" shrinkToFit="1"/>
    </xf>
    <xf numFmtId="180" fontId="3" fillId="0" borderId="50" xfId="0" applyNumberFormat="1" applyFont="1" applyFill="1" applyBorder="1" applyAlignment="1">
      <alignment horizontal="right" vertical="center" shrinkToFit="1"/>
    </xf>
    <xf numFmtId="180" fontId="0" fillId="0" borderId="51" xfId="0" applyNumberFormat="1" applyFill="1" applyBorder="1" applyAlignment="1">
      <alignment horizontal="right" vertical="center" shrinkToFit="1"/>
    </xf>
    <xf numFmtId="180" fontId="3" fillId="0" borderId="10" xfId="0" applyNumberFormat="1" applyFont="1" applyFill="1" applyBorder="1" applyAlignment="1">
      <alignment horizontal="right" vertical="center"/>
    </xf>
    <xf numFmtId="0" fontId="3" fillId="0" borderId="12"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14" xfId="0" applyFont="1" applyFill="1" applyBorder="1" applyAlignment="1">
      <alignment horizontal="center" vertical="center"/>
    </xf>
    <xf numFmtId="0" fontId="4" fillId="0" borderId="10" xfId="0" applyFont="1" applyFill="1" applyBorder="1" applyAlignment="1">
      <alignment horizontal="center" vertical="center"/>
    </xf>
    <xf numFmtId="0" fontId="0" fillId="0" borderId="19" xfId="0" applyFill="1" applyBorder="1" applyAlignment="1">
      <alignment horizontal="center" vertical="center"/>
    </xf>
    <xf numFmtId="180" fontId="0" fillId="0" borderId="213" xfId="0" applyNumberFormat="1" applyFill="1" applyBorder="1" applyAlignment="1">
      <alignment horizontal="center" vertical="center" shrinkToFit="1"/>
    </xf>
    <xf numFmtId="180" fontId="3" fillId="0" borderId="32" xfId="0" applyNumberFormat="1" applyFont="1" applyFill="1" applyBorder="1" applyAlignment="1">
      <alignment horizontal="center" vertical="center" shrinkToFit="1"/>
    </xf>
    <xf numFmtId="180" fontId="0" fillId="0" borderId="33" xfId="0" applyNumberFormat="1" applyFill="1" applyBorder="1" applyAlignment="1">
      <alignment horizontal="center" vertical="center" shrinkToFit="1"/>
    </xf>
    <xf numFmtId="180" fontId="3" fillId="0" borderId="34" xfId="0" applyNumberFormat="1" applyFont="1" applyFill="1" applyBorder="1" applyAlignment="1">
      <alignment horizontal="center" vertical="center" shrinkToFit="1"/>
    </xf>
    <xf numFmtId="180" fontId="0" fillId="0" borderId="27" xfId="0" applyNumberFormat="1" applyFill="1" applyBorder="1" applyAlignment="1">
      <alignment horizontal="center" vertical="center" shrinkToFit="1"/>
    </xf>
    <xf numFmtId="180" fontId="3" fillId="0" borderId="214" xfId="0" applyNumberFormat="1" applyFont="1" applyFill="1" applyBorder="1" applyAlignment="1">
      <alignment horizontal="center" vertical="center" shrinkToFit="1"/>
    </xf>
    <xf numFmtId="180" fontId="0" fillId="0" borderId="95" xfId="0" applyNumberFormat="1" applyFill="1" applyBorder="1" applyAlignment="1">
      <alignment horizontal="center" vertical="center" shrinkToFit="1"/>
    </xf>
    <xf numFmtId="0" fontId="3" fillId="0" borderId="62" xfId="0" applyFont="1" applyFill="1" applyBorder="1" applyAlignment="1">
      <alignment vertical="center" shrinkToFit="1"/>
    </xf>
    <xf numFmtId="0" fontId="0" fillId="0" borderId="19" xfId="0" applyFill="1" applyBorder="1" applyAlignment="1">
      <alignment vertical="center" shrinkToFit="1"/>
    </xf>
    <xf numFmtId="0" fontId="0" fillId="0" borderId="11" xfId="0" applyFill="1" applyBorder="1" applyAlignment="1">
      <alignment vertical="center" shrinkToFit="1"/>
    </xf>
    <xf numFmtId="0" fontId="3" fillId="0" borderId="62" xfId="0" applyFont="1" applyFill="1" applyBorder="1" applyAlignment="1">
      <alignment horizontal="center" vertical="center" shrinkToFit="1"/>
    </xf>
    <xf numFmtId="0" fontId="0" fillId="0" borderId="19" xfId="0" applyFill="1" applyBorder="1" applyAlignment="1">
      <alignment horizontal="center" vertical="center" shrinkToFit="1"/>
    </xf>
    <xf numFmtId="0" fontId="0" fillId="0" borderId="11" xfId="0" applyFill="1" applyBorder="1" applyAlignment="1">
      <alignment horizontal="center" vertical="center" shrinkToFit="1"/>
    </xf>
    <xf numFmtId="0" fontId="3" fillId="0" borderId="10" xfId="0" applyFont="1" applyFill="1" applyBorder="1" applyAlignment="1">
      <alignment horizontal="center" vertical="center" wrapText="1"/>
    </xf>
    <xf numFmtId="0" fontId="0" fillId="0" borderId="11" xfId="0" applyFill="1" applyBorder="1" applyAlignment="1">
      <alignment horizontal="center" vertical="center" wrapText="1"/>
    </xf>
    <xf numFmtId="186" fontId="3" fillId="0" borderId="217" xfId="0" applyNumberFormat="1" applyFont="1" applyFill="1" applyBorder="1" applyAlignment="1">
      <alignment vertical="center" shrinkToFit="1"/>
    </xf>
    <xf numFmtId="186" fontId="0" fillId="0" borderId="66" xfId="0" applyNumberFormat="1" applyFill="1" applyBorder="1" applyAlignment="1">
      <alignment vertical="center" shrinkToFit="1"/>
    </xf>
    <xf numFmtId="0" fontId="3" fillId="0" borderId="28" xfId="0" applyFont="1" applyFill="1" applyBorder="1" applyAlignment="1">
      <alignment vertical="center" wrapText="1"/>
    </xf>
    <xf numFmtId="0" fontId="0" fillId="0" borderId="91" xfId="0" applyFill="1" applyBorder="1" applyAlignment="1">
      <alignment vertical="center" wrapText="1"/>
    </xf>
    <xf numFmtId="0" fontId="4" fillId="0" borderId="13" xfId="0" applyFont="1" applyFill="1" applyBorder="1" applyAlignment="1">
      <alignment horizontal="center" vertical="center" wrapText="1"/>
    </xf>
    <xf numFmtId="0" fontId="4" fillId="0" borderId="43"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45" xfId="0" applyFont="1" applyFill="1" applyBorder="1" applyAlignment="1">
      <alignment horizontal="center" vertical="center" wrapText="1"/>
    </xf>
    <xf numFmtId="0" fontId="4" fillId="0" borderId="44" xfId="0" applyFont="1" applyFill="1" applyBorder="1" applyAlignment="1">
      <alignment vertical="center" wrapText="1"/>
    </xf>
    <xf numFmtId="0" fontId="4" fillId="0" borderId="0" xfId="0" applyFont="1" applyFill="1" applyBorder="1" applyAlignment="1">
      <alignment vertical="center" wrapText="1"/>
    </xf>
    <xf numFmtId="0" fontId="3" fillId="0" borderId="56" xfId="0" applyFont="1" applyFill="1" applyBorder="1" applyAlignment="1">
      <alignment horizontal="left" vertical="center"/>
    </xf>
    <xf numFmtId="0" fontId="3" fillId="0" borderId="57" xfId="0" applyFont="1" applyFill="1" applyBorder="1" applyAlignment="1">
      <alignment horizontal="left" vertical="center"/>
    </xf>
    <xf numFmtId="0" fontId="3" fillId="0" borderId="40" xfId="0" applyFont="1" applyFill="1" applyBorder="1" applyAlignment="1">
      <alignment horizontal="left" vertical="center"/>
    </xf>
    <xf numFmtId="0" fontId="3" fillId="0" borderId="58" xfId="0" applyFont="1" applyFill="1" applyBorder="1" applyAlignment="1">
      <alignment horizontal="left" vertical="center"/>
    </xf>
    <xf numFmtId="0" fontId="1" fillId="0" borderId="63" xfId="0" applyFont="1" applyFill="1" applyBorder="1" applyAlignment="1">
      <alignment horizontal="center" vertical="center" wrapText="1"/>
    </xf>
    <xf numFmtId="0" fontId="1" fillId="0" borderId="56" xfId="0" applyFont="1" applyFill="1" applyBorder="1" applyAlignment="1">
      <alignment vertical="center" wrapText="1"/>
    </xf>
    <xf numFmtId="0" fontId="1" fillId="0" borderId="57" xfId="0" applyFont="1" applyFill="1" applyBorder="1" applyAlignment="1">
      <alignment vertical="center" wrapText="1"/>
    </xf>
    <xf numFmtId="0" fontId="1" fillId="0" borderId="58" xfId="0" applyFont="1" applyFill="1" applyBorder="1" applyAlignment="1">
      <alignment vertical="center" wrapText="1"/>
    </xf>
    <xf numFmtId="0" fontId="1" fillId="0" borderId="39" xfId="0" applyFont="1" applyFill="1" applyBorder="1" applyAlignment="1">
      <alignment horizontal="left" vertical="center" wrapText="1"/>
    </xf>
    <xf numFmtId="0" fontId="1" fillId="0" borderId="40" xfId="0" applyFont="1" applyFill="1" applyBorder="1" applyAlignment="1">
      <alignment horizontal="left" vertical="center" wrapText="1"/>
    </xf>
    <xf numFmtId="0" fontId="1" fillId="0" borderId="41" xfId="0" applyFont="1" applyFill="1" applyBorder="1" applyAlignment="1">
      <alignment horizontal="left" vertical="center" wrapText="1"/>
    </xf>
    <xf numFmtId="0" fontId="4" fillId="0" borderId="46" xfId="0" applyFont="1" applyFill="1" applyBorder="1" applyAlignment="1">
      <alignment horizontal="left" vertical="center" shrinkToFit="1"/>
    </xf>
    <xf numFmtId="0" fontId="4" fillId="0" borderId="47" xfId="0" applyFont="1" applyFill="1" applyBorder="1" applyAlignment="1">
      <alignment horizontal="left" vertical="center" shrinkToFit="1"/>
    </xf>
    <xf numFmtId="0" fontId="4" fillId="0" borderId="48" xfId="0" applyFont="1" applyFill="1" applyBorder="1" applyAlignment="1">
      <alignment horizontal="left" vertical="center" shrinkToFit="1"/>
    </xf>
    <xf numFmtId="0" fontId="3" fillId="0" borderId="62" xfId="0" applyFont="1" applyFill="1" applyBorder="1" applyAlignment="1">
      <alignment horizontal="right" vertical="center"/>
    </xf>
    <xf numFmtId="0" fontId="0" fillId="0" borderId="19" xfId="0" applyFill="1" applyBorder="1" applyAlignment="1">
      <alignment horizontal="right" vertical="center"/>
    </xf>
    <xf numFmtId="0" fontId="4" fillId="0" borderId="42" xfId="0" applyFont="1" applyFill="1" applyBorder="1" applyAlignment="1">
      <alignment vertical="center" wrapText="1"/>
    </xf>
    <xf numFmtId="0" fontId="4" fillId="0" borderId="13" xfId="0" applyFont="1" applyFill="1" applyBorder="1" applyAlignment="1">
      <alignment vertical="center" wrapText="1"/>
    </xf>
    <xf numFmtId="0" fontId="1" fillId="0" borderId="0" xfId="0" applyFont="1" applyFill="1" applyBorder="1" applyAlignment="1">
      <alignment horizontal="center" vertical="center" wrapText="1"/>
    </xf>
    <xf numFmtId="0" fontId="1" fillId="0" borderId="0" xfId="0" applyFont="1" applyFill="1" applyBorder="1" applyAlignment="1">
      <alignment horizontal="left" vertical="center" shrinkToFit="1"/>
    </xf>
    <xf numFmtId="0" fontId="1" fillId="0" borderId="0" xfId="0" applyFont="1" applyFill="1" applyBorder="1" applyAlignment="1">
      <alignment horizontal="left" vertical="center" wrapText="1"/>
    </xf>
    <xf numFmtId="0" fontId="6" fillId="0" borderId="0" xfId="0" applyFont="1" applyFill="1" applyBorder="1" applyAlignment="1">
      <alignment horizontal="center" vertical="center"/>
    </xf>
    <xf numFmtId="0" fontId="1" fillId="0" borderId="67" xfId="0" applyFont="1" applyFill="1" applyBorder="1" applyAlignment="1">
      <alignment horizontal="center" vertical="center" wrapText="1"/>
    </xf>
    <xf numFmtId="0" fontId="1" fillId="0" borderId="68" xfId="0" applyFont="1" applyFill="1" applyBorder="1" applyAlignment="1">
      <alignment horizontal="center" vertical="center" wrapText="1"/>
    </xf>
    <xf numFmtId="0" fontId="1" fillId="0" borderId="69" xfId="0" applyFont="1" applyFill="1" applyBorder="1" applyAlignment="1">
      <alignment horizontal="center" vertical="center" wrapText="1"/>
    </xf>
    <xf numFmtId="0" fontId="1" fillId="0" borderId="73" xfId="0" applyFont="1" applyFill="1" applyBorder="1" applyAlignment="1">
      <alignment vertical="center" wrapText="1" shrinkToFit="1"/>
    </xf>
    <xf numFmtId="0" fontId="1" fillId="0" borderId="74" xfId="0" applyFont="1" applyFill="1" applyBorder="1" applyAlignment="1">
      <alignment vertical="center" wrapText="1" shrinkToFit="1"/>
    </xf>
    <xf numFmtId="0" fontId="1" fillId="0" borderId="9" xfId="0" applyFont="1" applyFill="1" applyBorder="1" applyAlignment="1">
      <alignment vertical="center" shrinkToFit="1"/>
    </xf>
    <xf numFmtId="0" fontId="1" fillId="0" borderId="76" xfId="0" applyFont="1" applyFill="1" applyBorder="1" applyAlignment="1">
      <alignment vertical="center" shrinkToFit="1"/>
    </xf>
    <xf numFmtId="0" fontId="3" fillId="0" borderId="56" xfId="0" applyFont="1" applyFill="1" applyBorder="1" applyAlignment="1">
      <alignment horizontal="center" vertical="center" wrapText="1"/>
    </xf>
    <xf numFmtId="0" fontId="3" fillId="0" borderId="44" xfId="0" applyFont="1" applyFill="1" applyBorder="1" applyAlignment="1">
      <alignment horizontal="center" vertical="center" wrapText="1"/>
    </xf>
    <xf numFmtId="0" fontId="3" fillId="0" borderId="46" xfId="0" applyFont="1" applyFill="1" applyBorder="1" applyAlignment="1">
      <alignment horizontal="center" vertical="center" wrapText="1"/>
    </xf>
    <xf numFmtId="0" fontId="9" fillId="0" borderId="65" xfId="0" applyFont="1" applyFill="1" applyBorder="1" applyAlignment="1">
      <alignment horizontal="center" vertical="center" wrapText="1"/>
    </xf>
    <xf numFmtId="0" fontId="9" fillId="0" borderId="51" xfId="0" applyFont="1" applyFill="1" applyBorder="1" applyAlignment="1">
      <alignment horizontal="center" vertical="center" wrapText="1"/>
    </xf>
    <xf numFmtId="0" fontId="9" fillId="0" borderId="52" xfId="0" applyFont="1" applyFill="1" applyBorder="1" applyAlignment="1">
      <alignment horizontal="center" vertical="center" wrapText="1"/>
    </xf>
    <xf numFmtId="0" fontId="3" fillId="0" borderId="62" xfId="0" applyFont="1" applyFill="1" applyBorder="1" applyAlignment="1">
      <alignment horizontal="center" vertical="center" wrapText="1"/>
    </xf>
    <xf numFmtId="0" fontId="3" fillId="0" borderId="19" xfId="0" applyFont="1" applyFill="1" applyBorder="1" applyAlignment="1">
      <alignment horizontal="center" vertical="center"/>
    </xf>
    <xf numFmtId="0" fontId="3" fillId="0" borderId="11" xfId="0" applyFont="1" applyFill="1" applyBorder="1" applyAlignment="1">
      <alignment horizontal="center" vertical="center"/>
    </xf>
    <xf numFmtId="0" fontId="9" fillId="0" borderId="62" xfId="0" applyFont="1" applyFill="1" applyBorder="1" applyAlignment="1">
      <alignment horizontal="center" vertical="center"/>
    </xf>
    <xf numFmtId="0" fontId="9" fillId="0" borderId="19" xfId="0" applyFont="1" applyFill="1" applyBorder="1" applyAlignment="1">
      <alignment horizontal="center" vertical="center"/>
    </xf>
    <xf numFmtId="0" fontId="9" fillId="0" borderId="11" xfId="0" applyFont="1" applyFill="1" applyBorder="1" applyAlignment="1">
      <alignment horizontal="center" vertical="center"/>
    </xf>
    <xf numFmtId="0" fontId="3" fillId="0" borderId="39" xfId="0" applyFont="1" applyFill="1" applyBorder="1" applyAlignment="1">
      <alignment horizontal="center" vertical="center"/>
    </xf>
    <xf numFmtId="0" fontId="3" fillId="0" borderId="40" xfId="0" applyFont="1" applyFill="1" applyBorder="1" applyAlignment="1">
      <alignment horizontal="center" vertical="center"/>
    </xf>
    <xf numFmtId="0" fontId="3" fillId="0" borderId="85" xfId="0" applyFont="1" applyFill="1" applyBorder="1" applyAlignment="1">
      <alignment horizontal="center" vertical="center"/>
    </xf>
    <xf numFmtId="0" fontId="3" fillId="0" borderId="9" xfId="0" applyFont="1" applyFill="1" applyBorder="1" applyAlignment="1">
      <alignment horizontal="center" vertical="center" shrinkToFit="1"/>
    </xf>
    <xf numFmtId="0" fontId="3" fillId="0" borderId="76" xfId="0" applyFont="1" applyFill="1" applyBorder="1" applyAlignment="1">
      <alignment horizontal="center" vertical="center" shrinkToFit="1"/>
    </xf>
    <xf numFmtId="0" fontId="3" fillId="0" borderId="73" xfId="0" applyFont="1" applyFill="1" applyBorder="1" applyAlignment="1">
      <alignment horizontal="center" vertical="center"/>
    </xf>
    <xf numFmtId="0" fontId="3" fillId="0" borderId="73" xfId="0" applyFont="1" applyFill="1" applyBorder="1" applyAlignment="1">
      <alignment horizontal="center" vertical="center" shrinkToFit="1"/>
    </xf>
    <xf numFmtId="0" fontId="3" fillId="0" borderId="74" xfId="0" applyFont="1" applyFill="1" applyBorder="1" applyAlignment="1">
      <alignment horizontal="center" vertical="center" shrinkToFit="1"/>
    </xf>
    <xf numFmtId="0" fontId="3" fillId="0" borderId="78" xfId="0" applyFont="1" applyFill="1" applyBorder="1" applyAlignment="1">
      <alignment horizontal="center" vertical="center"/>
    </xf>
    <xf numFmtId="57" fontId="3" fillId="0" borderId="78" xfId="0" applyNumberFormat="1" applyFont="1" applyFill="1" applyBorder="1" applyAlignment="1">
      <alignment horizontal="center" vertical="center"/>
    </xf>
    <xf numFmtId="0" fontId="3" fillId="0" borderId="79" xfId="0" applyFont="1" applyFill="1" applyBorder="1" applyAlignment="1">
      <alignment horizontal="center" vertical="center"/>
    </xf>
    <xf numFmtId="0" fontId="4" fillId="0" borderId="9" xfId="0" applyFont="1" applyFill="1" applyBorder="1" applyAlignment="1">
      <alignment horizontal="center" vertical="center" wrapText="1" shrinkToFit="1"/>
    </xf>
    <xf numFmtId="0" fontId="3" fillId="0" borderId="87" xfId="0" applyFont="1" applyFill="1" applyBorder="1" applyAlignment="1">
      <alignment horizontal="center" vertical="center" shrinkToFit="1"/>
    </xf>
    <xf numFmtId="0" fontId="1" fillId="0" borderId="78" xfId="0" applyFont="1" applyFill="1" applyBorder="1" applyAlignment="1">
      <alignment vertical="center" shrinkToFit="1"/>
    </xf>
    <xf numFmtId="0" fontId="1" fillId="0" borderId="79" xfId="0" applyFont="1" applyFill="1" applyBorder="1" applyAlignment="1">
      <alignment vertical="center" shrinkToFit="1"/>
    </xf>
    <xf numFmtId="0" fontId="1" fillId="0" borderId="42" xfId="0" applyFont="1" applyFill="1" applyBorder="1" applyAlignment="1">
      <alignment horizontal="center" vertical="center" shrinkToFit="1"/>
    </xf>
    <xf numFmtId="0" fontId="1" fillId="0" borderId="13" xfId="0" applyFont="1" applyFill="1" applyBorder="1" applyAlignment="1">
      <alignment horizontal="center" vertical="center" shrinkToFit="1"/>
    </xf>
    <xf numFmtId="0" fontId="1" fillId="0" borderId="14" xfId="0" applyFont="1" applyFill="1" applyBorder="1" applyAlignment="1">
      <alignment horizontal="center" vertical="center" shrinkToFit="1"/>
    </xf>
    <xf numFmtId="0" fontId="4" fillId="0" borderId="50" xfId="0" applyFont="1" applyFill="1" applyBorder="1" applyAlignment="1">
      <alignment horizontal="center" vertical="center" wrapText="1" shrinkToFit="1"/>
    </xf>
    <xf numFmtId="0" fontId="4" fillId="0" borderId="51" xfId="0" applyFont="1" applyFill="1" applyBorder="1" applyAlignment="1">
      <alignment horizontal="center" vertical="center" wrapText="1" shrinkToFit="1"/>
    </xf>
    <xf numFmtId="0" fontId="4" fillId="0" borderId="52" xfId="0" applyFont="1" applyFill="1" applyBorder="1" applyAlignment="1">
      <alignment horizontal="center" vertical="center" wrapText="1" shrinkToFit="1"/>
    </xf>
    <xf numFmtId="0" fontId="4" fillId="0" borderId="34" xfId="0" applyFont="1" applyFill="1" applyBorder="1" applyAlignment="1">
      <alignment horizontal="center" vertical="center" wrapText="1"/>
    </xf>
    <xf numFmtId="0" fontId="4" fillId="0" borderId="26" xfId="0" applyFont="1" applyFill="1" applyBorder="1" applyAlignment="1">
      <alignment horizontal="center" vertical="center" wrapText="1"/>
    </xf>
    <xf numFmtId="0" fontId="4" fillId="0" borderId="27" xfId="0" applyFont="1" applyFill="1" applyBorder="1" applyAlignment="1">
      <alignment horizontal="center" vertical="center" wrapText="1"/>
    </xf>
    <xf numFmtId="0" fontId="4" fillId="0" borderId="86"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0" borderId="14" xfId="0" applyFont="1" applyFill="1" applyBorder="1" applyAlignment="1">
      <alignment horizontal="center" vertical="center" wrapText="1"/>
    </xf>
    <xf numFmtId="0" fontId="4" fillId="0" borderId="15" xfId="0" applyFont="1" applyFill="1" applyBorder="1" applyAlignment="1">
      <alignment horizontal="center" vertical="center" wrapText="1"/>
    </xf>
    <xf numFmtId="0" fontId="4" fillId="0" borderId="17" xfId="0" applyFont="1" applyFill="1" applyBorder="1" applyAlignment="1">
      <alignment horizontal="center" vertical="center" wrapText="1"/>
    </xf>
    <xf numFmtId="0" fontId="4" fillId="0" borderId="42" xfId="0" applyFont="1" applyFill="1" applyBorder="1" applyAlignment="1">
      <alignment horizontal="center" vertical="center" wrapText="1"/>
    </xf>
    <xf numFmtId="0" fontId="4" fillId="0" borderId="37" xfId="0" applyFont="1" applyFill="1" applyBorder="1" applyAlignment="1">
      <alignment horizontal="center" vertical="center" wrapText="1"/>
    </xf>
    <xf numFmtId="0" fontId="4" fillId="0" borderId="4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64"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1" fillId="0" borderId="39" xfId="0" applyFont="1" applyFill="1" applyBorder="1" applyAlignment="1">
      <alignment vertical="center" wrapText="1"/>
    </xf>
    <xf numFmtId="0" fontId="1" fillId="0" borderId="40" xfId="0" applyFont="1" applyFill="1" applyBorder="1" applyAlignment="1">
      <alignment vertical="center" wrapText="1"/>
    </xf>
    <xf numFmtId="0" fontId="1" fillId="0" borderId="41" xfId="0" applyFont="1" applyFill="1" applyBorder="1" applyAlignment="1">
      <alignment vertical="center" wrapText="1"/>
    </xf>
    <xf numFmtId="0" fontId="4" fillId="0" borderId="83" xfId="0" applyFont="1" applyFill="1" applyBorder="1" applyAlignment="1">
      <alignment horizontal="center" vertical="center" wrapText="1"/>
    </xf>
    <xf numFmtId="0" fontId="1" fillId="0" borderId="0" xfId="0" applyFont="1" applyFill="1" applyBorder="1" applyAlignment="1">
      <alignment horizontal="center" vertical="center"/>
    </xf>
    <xf numFmtId="0" fontId="1" fillId="0" borderId="6" xfId="0" applyFont="1" applyFill="1" applyBorder="1" applyAlignment="1">
      <alignment horizontal="center" vertical="center" wrapText="1"/>
    </xf>
    <xf numFmtId="0" fontId="1" fillId="0" borderId="24" xfId="0" applyFont="1" applyFill="1" applyBorder="1" applyAlignment="1">
      <alignment horizontal="center" vertical="center" wrapText="1"/>
    </xf>
    <xf numFmtId="0" fontId="1" fillId="0" borderId="21" xfId="0" applyFont="1" applyFill="1" applyBorder="1" applyAlignment="1">
      <alignment horizontal="center" vertical="center" wrapText="1"/>
    </xf>
    <xf numFmtId="0" fontId="3" fillId="0" borderId="44" xfId="0" applyFont="1" applyFill="1" applyBorder="1" applyAlignment="1">
      <alignment horizontal="left" vertical="center" wrapText="1"/>
    </xf>
    <xf numFmtId="0" fontId="3" fillId="0" borderId="0" xfId="0" applyFont="1" applyFill="1" applyBorder="1" applyAlignment="1">
      <alignment horizontal="left" vertical="center" wrapText="1"/>
    </xf>
    <xf numFmtId="0" fontId="3" fillId="0" borderId="45" xfId="0" applyFont="1" applyFill="1" applyBorder="1" applyAlignment="1">
      <alignment horizontal="left" vertical="center" wrapText="1"/>
    </xf>
    <xf numFmtId="0" fontId="3" fillId="0" borderId="46" xfId="0" applyFont="1" applyFill="1" applyBorder="1" applyAlignment="1">
      <alignment horizontal="left" vertical="center" wrapText="1"/>
    </xf>
    <xf numFmtId="0" fontId="3" fillId="0" borderId="47" xfId="0" applyFont="1" applyFill="1" applyBorder="1" applyAlignment="1">
      <alignment horizontal="left" vertical="center" wrapText="1"/>
    </xf>
    <xf numFmtId="0" fontId="3" fillId="0" borderId="48" xfId="0" applyFont="1" applyFill="1" applyBorder="1" applyAlignment="1">
      <alignment horizontal="left" vertical="center" wrapText="1"/>
    </xf>
    <xf numFmtId="0" fontId="1" fillId="0" borderId="30" xfId="0" applyFont="1" applyFill="1" applyBorder="1" applyAlignment="1">
      <alignment horizontal="center" vertical="center" wrapText="1"/>
    </xf>
    <xf numFmtId="0" fontId="1" fillId="0" borderId="33"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1" fillId="0" borderId="8" xfId="0" applyFont="1" applyFill="1" applyBorder="1" applyAlignment="1">
      <alignment horizontal="center" vertical="center" wrapText="1"/>
    </xf>
    <xf numFmtId="0" fontId="1" fillId="0" borderId="25" xfId="0" applyFont="1" applyFill="1" applyBorder="1" applyAlignment="1">
      <alignment horizontal="center" vertical="center" shrinkToFit="1"/>
    </xf>
    <xf numFmtId="0" fontId="1" fillId="0" borderId="26" xfId="0" applyFont="1" applyFill="1" applyBorder="1" applyAlignment="1">
      <alignment horizontal="center" vertical="center" shrinkToFit="1"/>
    </xf>
    <xf numFmtId="0" fontId="1" fillId="0" borderId="27" xfId="0" applyFont="1" applyFill="1" applyBorder="1" applyAlignment="1">
      <alignment horizontal="center" vertical="center" shrinkToFit="1"/>
    </xf>
    <xf numFmtId="0" fontId="1" fillId="0" borderId="30" xfId="0" applyFont="1" applyFill="1" applyBorder="1" applyAlignment="1">
      <alignment horizontal="center" vertical="center" shrinkToFit="1"/>
    </xf>
    <xf numFmtId="0" fontId="1" fillId="0" borderId="31" xfId="0" applyFont="1" applyFill="1" applyBorder="1" applyAlignment="1">
      <alignment horizontal="center" vertical="center" shrinkToFit="1"/>
    </xf>
    <xf numFmtId="0" fontId="1" fillId="0" borderId="33" xfId="0" applyFont="1" applyFill="1" applyBorder="1" applyAlignment="1">
      <alignment horizontal="center" vertical="center" shrinkToFit="1"/>
    </xf>
    <xf numFmtId="0" fontId="0" fillId="0" borderId="19" xfId="0" applyFill="1" applyBorder="1" applyAlignment="1">
      <alignment horizontal="left" vertical="center" shrinkToFit="1"/>
    </xf>
    <xf numFmtId="0" fontId="0" fillId="0" borderId="11" xfId="0" applyFill="1" applyBorder="1" applyAlignment="1">
      <alignment horizontal="left" vertical="center" shrinkToFit="1"/>
    </xf>
    <xf numFmtId="0" fontId="3" fillId="0" borderId="10" xfId="0" applyFont="1" applyFill="1" applyBorder="1" applyAlignment="1">
      <alignment horizontal="center" vertical="center" shrinkToFit="1"/>
    </xf>
    <xf numFmtId="0" fontId="0" fillId="0" borderId="63" xfId="0" applyFill="1" applyBorder="1" applyAlignment="1">
      <alignment horizontal="center" vertical="center" shrinkToFit="1"/>
    </xf>
    <xf numFmtId="0" fontId="1" fillId="0" borderId="80" xfId="0" applyFont="1" applyFill="1" applyBorder="1" applyAlignment="1">
      <alignment horizontal="center" vertical="center"/>
    </xf>
    <xf numFmtId="0" fontId="1" fillId="0" borderId="40" xfId="0" applyFont="1" applyFill="1" applyBorder="1" applyAlignment="1">
      <alignment horizontal="center" vertical="center"/>
    </xf>
    <xf numFmtId="0" fontId="1" fillId="0" borderId="41" xfId="0" applyFont="1" applyFill="1" applyBorder="1" applyAlignment="1">
      <alignment horizontal="center" vertical="center"/>
    </xf>
    <xf numFmtId="0" fontId="3" fillId="0" borderId="30" xfId="0" applyFont="1" applyFill="1" applyBorder="1" applyAlignment="1">
      <alignment horizontal="center" vertical="center" shrinkToFit="1"/>
    </xf>
    <xf numFmtId="0" fontId="3" fillId="0" borderId="38" xfId="0" applyFont="1" applyFill="1" applyBorder="1" applyAlignment="1">
      <alignment horizontal="center" vertical="center" shrinkToFit="1"/>
    </xf>
    <xf numFmtId="0" fontId="4" fillId="0" borderId="9" xfId="0" applyFont="1" applyFill="1" applyBorder="1" applyAlignment="1">
      <alignment horizontal="center" vertical="center" wrapText="1"/>
    </xf>
    <xf numFmtId="0" fontId="9" fillId="0" borderId="9" xfId="0" applyFont="1" applyFill="1" applyBorder="1" applyAlignment="1">
      <alignment horizontal="center" vertical="center" wrapText="1"/>
    </xf>
    <xf numFmtId="0" fontId="1" fillId="0" borderId="20"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15" xfId="0" applyFont="1" applyFill="1" applyBorder="1" applyAlignment="1">
      <alignment horizontal="center" vertical="center" wrapText="1"/>
    </xf>
    <xf numFmtId="0" fontId="1" fillId="0" borderId="22" xfId="0" applyFont="1" applyFill="1" applyBorder="1" applyAlignment="1">
      <alignment horizontal="center" vertical="center" wrapText="1"/>
    </xf>
    <xf numFmtId="0" fontId="1" fillId="0" borderId="0" xfId="0" applyFont="1" applyFill="1" applyBorder="1" applyAlignment="1">
      <alignment vertical="center" wrapText="1" shrinkToFit="1"/>
    </xf>
    <xf numFmtId="0" fontId="3" fillId="0" borderId="0" xfId="0" applyFont="1" applyFill="1" applyBorder="1" applyAlignment="1">
      <alignment horizontal="center" vertical="center" wrapText="1"/>
    </xf>
    <xf numFmtId="0" fontId="3" fillId="0" borderId="0" xfId="0" applyFont="1" applyFill="1" applyBorder="1" applyAlignment="1">
      <alignment horizontal="center" vertical="center"/>
    </xf>
    <xf numFmtId="0" fontId="1" fillId="0" borderId="0" xfId="0" applyFont="1" applyFill="1" applyBorder="1" applyAlignment="1">
      <alignment vertical="center" shrinkToFit="1"/>
    </xf>
    <xf numFmtId="0" fontId="9" fillId="0" borderId="0" xfId="0" applyFont="1" applyFill="1" applyBorder="1" applyAlignment="1">
      <alignment horizontal="center" vertical="center"/>
    </xf>
    <xf numFmtId="0" fontId="4" fillId="0" borderId="0" xfId="0" applyFont="1" applyFill="1" applyBorder="1" applyAlignment="1">
      <alignment horizontal="center" vertical="center" shrinkToFit="1"/>
    </xf>
    <xf numFmtId="0" fontId="3" fillId="0" borderId="0" xfId="0" applyFont="1" applyFill="1" applyBorder="1" applyAlignment="1">
      <alignment horizontal="right" vertical="center"/>
    </xf>
    <xf numFmtId="0" fontId="4" fillId="0" borderId="0" xfId="0" applyFont="1" applyFill="1" applyBorder="1" applyAlignment="1">
      <alignment horizontal="center" vertical="center" wrapText="1" shrinkToFit="1"/>
    </xf>
    <xf numFmtId="0" fontId="9" fillId="0" borderId="0" xfId="0" applyFont="1" applyFill="1" applyBorder="1" applyAlignment="1">
      <alignment horizontal="center" vertical="center" wrapText="1"/>
    </xf>
    <xf numFmtId="0" fontId="4" fillId="0" borderId="0" xfId="0" applyFont="1" applyFill="1" applyBorder="1" applyAlignment="1">
      <alignment horizontal="right" vertical="center" shrinkToFit="1"/>
    </xf>
    <xf numFmtId="0" fontId="8" fillId="0" borderId="0" xfId="0" applyFont="1" applyFill="1" applyBorder="1" applyAlignment="1">
      <alignment horizontal="right" vertical="center" wrapText="1" shrinkToFit="1"/>
    </xf>
    <xf numFmtId="0" fontId="1" fillId="0" borderId="0" xfId="0" applyFont="1" applyFill="1" applyBorder="1" applyAlignment="1">
      <alignment vertical="center" wrapText="1"/>
    </xf>
    <xf numFmtId="0" fontId="3" fillId="0" borderId="0" xfId="0" applyFont="1" applyFill="1" applyBorder="1" applyAlignment="1">
      <alignment horizontal="center" vertical="center" shrinkToFit="1"/>
    </xf>
    <xf numFmtId="0" fontId="1" fillId="0" borderId="0" xfId="0" applyFont="1" applyFill="1" applyBorder="1" applyAlignment="1">
      <alignment horizontal="center" vertical="center" shrinkToFit="1"/>
    </xf>
    <xf numFmtId="0" fontId="4" fillId="0" borderId="0" xfId="0" applyFont="1" applyFill="1" applyBorder="1" applyAlignment="1">
      <alignment horizontal="left" vertical="center" shrinkToFit="1"/>
    </xf>
    <xf numFmtId="0" fontId="3" fillId="0" borderId="0" xfId="0" applyFont="1" applyFill="1" applyBorder="1" applyAlignment="1">
      <alignment horizontal="left" vertical="center"/>
    </xf>
    <xf numFmtId="0" fontId="8" fillId="0" borderId="0" xfId="0" applyFont="1" applyFill="1" applyBorder="1" applyAlignment="1">
      <alignment horizontal="center" vertical="center" wrapText="1" shrinkToFit="1"/>
    </xf>
    <xf numFmtId="0" fontId="8" fillId="0" borderId="0" xfId="0" applyFont="1" applyFill="1" applyBorder="1" applyAlignment="1">
      <alignment horizontal="center" vertical="center"/>
    </xf>
    <xf numFmtId="0" fontId="1" fillId="0" borderId="0" xfId="0" applyFont="1" applyFill="1" applyBorder="1" applyAlignment="1">
      <alignment horizontal="center" vertical="center" wrapText="1" shrinkToFit="1"/>
    </xf>
    <xf numFmtId="0" fontId="5" fillId="0" borderId="0" xfId="0" applyFont="1" applyFill="1" applyBorder="1" applyAlignment="1">
      <alignment vertical="center" wrapText="1"/>
    </xf>
    <xf numFmtId="180" fontId="0" fillId="0" borderId="215" xfId="0" applyNumberFormat="1" applyFill="1" applyBorder="1" applyAlignment="1">
      <alignment horizontal="center" vertical="center" shrinkToFit="1"/>
    </xf>
    <xf numFmtId="180" fontId="0" fillId="0" borderId="211" xfId="0" applyNumberFormat="1" applyFill="1" applyBorder="1" applyAlignment="1">
      <alignment horizontal="center" vertical="center" shrinkToFit="1"/>
    </xf>
    <xf numFmtId="0" fontId="3" fillId="0" borderId="97" xfId="0" applyFont="1" applyFill="1" applyBorder="1" applyAlignment="1">
      <alignment horizontal="center" vertical="center" wrapText="1"/>
    </xf>
    <xf numFmtId="0" fontId="3" fillId="0" borderId="94" xfId="0" applyFont="1" applyFill="1" applyBorder="1" applyAlignment="1">
      <alignment horizontal="center" vertical="center" wrapText="1"/>
    </xf>
    <xf numFmtId="0" fontId="3" fillId="0" borderId="95" xfId="0" applyFont="1" applyFill="1" applyBorder="1" applyAlignment="1">
      <alignment horizontal="center" vertical="center" wrapText="1"/>
    </xf>
    <xf numFmtId="180" fontId="1" fillId="16" borderId="93" xfId="0" applyNumberFormat="1" applyFont="1" applyFill="1" applyBorder="1" applyAlignment="1">
      <alignment horizontal="center" vertical="center" shrinkToFit="1"/>
    </xf>
    <xf numFmtId="180" fontId="0" fillId="16" borderId="94" xfId="0" applyNumberFormat="1" applyFill="1" applyBorder="1" applyAlignment="1">
      <alignment horizontal="center" vertical="center" shrinkToFit="1"/>
    </xf>
    <xf numFmtId="180" fontId="0" fillId="16" borderId="95" xfId="0" applyNumberFormat="1" applyFill="1" applyBorder="1" applyAlignment="1">
      <alignment horizontal="center" vertical="center" shrinkToFit="1"/>
    </xf>
    <xf numFmtId="180" fontId="0" fillId="16" borderId="96" xfId="0" applyNumberFormat="1" applyFill="1" applyBorder="1" applyAlignment="1">
      <alignment horizontal="center" vertical="center" shrinkToFit="1"/>
    </xf>
    <xf numFmtId="180" fontId="3" fillId="0" borderId="28" xfId="0" applyNumberFormat="1" applyFont="1" applyFill="1" applyBorder="1" applyAlignment="1">
      <alignment horizontal="center" vertical="center" shrinkToFit="1"/>
    </xf>
    <xf numFmtId="180" fontId="0" fillId="0" borderId="2" xfId="0" applyNumberFormat="1" applyFill="1" applyBorder="1" applyAlignment="1">
      <alignment horizontal="center" vertical="center" shrinkToFit="1"/>
    </xf>
    <xf numFmtId="180" fontId="0" fillId="0" borderId="29" xfId="0" applyNumberFormat="1" applyFill="1" applyBorder="1" applyAlignment="1">
      <alignment horizontal="center" vertical="center" shrinkToFit="1"/>
    </xf>
    <xf numFmtId="180" fontId="0" fillId="0" borderId="66" xfId="0" applyNumberFormat="1" applyFill="1" applyBorder="1" applyAlignment="1">
      <alignment horizontal="center" vertical="center" shrinkToFit="1"/>
    </xf>
    <xf numFmtId="0" fontId="1" fillId="0" borderId="67" xfId="0" applyFont="1" applyFill="1" applyBorder="1" applyAlignment="1">
      <alignment vertical="center" wrapText="1"/>
    </xf>
    <xf numFmtId="0" fontId="1" fillId="0" borderId="68" xfId="0" applyFont="1" applyFill="1" applyBorder="1" applyAlignment="1">
      <alignment vertical="center" wrapText="1"/>
    </xf>
    <xf numFmtId="0" fontId="1" fillId="0" borderId="69" xfId="0" applyFont="1" applyFill="1" applyBorder="1" applyAlignment="1">
      <alignment vertical="center" wrapText="1"/>
    </xf>
    <xf numFmtId="0" fontId="1" fillId="0" borderId="83" xfId="0" applyFont="1" applyFill="1" applyBorder="1" applyAlignment="1">
      <alignment horizontal="center" vertical="center" wrapText="1"/>
    </xf>
    <xf numFmtId="0" fontId="1" fillId="0" borderId="81" xfId="0" applyFont="1" applyFill="1" applyBorder="1" applyAlignment="1">
      <alignment horizontal="center" vertical="center" wrapText="1"/>
    </xf>
    <xf numFmtId="0" fontId="10" fillId="0" borderId="83" xfId="0" applyFont="1" applyFill="1" applyBorder="1" applyAlignment="1">
      <alignment horizontal="center" vertical="center" wrapText="1" shrinkToFit="1"/>
    </xf>
    <xf numFmtId="0" fontId="10" fillId="0" borderId="13" xfId="0" applyFont="1" applyFill="1" applyBorder="1" applyAlignment="1">
      <alignment horizontal="center" vertical="center" wrapText="1" shrinkToFit="1"/>
    </xf>
    <xf numFmtId="0" fontId="10" fillId="0" borderId="81" xfId="0" applyFont="1" applyFill="1" applyBorder="1" applyAlignment="1">
      <alignment horizontal="center" vertical="center" wrapText="1" shrinkToFit="1"/>
    </xf>
    <xf numFmtId="0" fontId="10" fillId="0" borderId="0" xfId="0" applyFont="1" applyFill="1" applyBorder="1" applyAlignment="1">
      <alignment horizontal="center" vertical="center" wrapText="1" shrinkToFit="1"/>
    </xf>
    <xf numFmtId="0" fontId="10" fillId="0" borderId="6" xfId="0" applyFont="1" applyFill="1" applyBorder="1" applyAlignment="1">
      <alignment horizontal="center" vertical="center" wrapText="1" shrinkToFit="1"/>
    </xf>
    <xf numFmtId="0" fontId="10" fillId="0" borderId="7" xfId="0" applyFont="1" applyFill="1" applyBorder="1" applyAlignment="1">
      <alignment horizontal="center" vertical="center" wrapText="1" shrinkToFit="1"/>
    </xf>
    <xf numFmtId="0" fontId="1" fillId="0" borderId="13" xfId="0" applyFont="1" applyFill="1" applyBorder="1" applyAlignment="1">
      <alignment horizontal="center" vertical="center" wrapText="1"/>
    </xf>
    <xf numFmtId="0" fontId="1" fillId="0" borderId="37" xfId="0" applyFont="1" applyFill="1" applyBorder="1" applyAlignment="1">
      <alignment horizontal="center" vertical="center" wrapText="1"/>
    </xf>
    <xf numFmtId="0" fontId="3" fillId="0" borderId="42" xfId="0" applyFont="1" applyFill="1" applyBorder="1" applyAlignment="1">
      <alignment horizontal="left" vertical="center" wrapText="1"/>
    </xf>
    <xf numFmtId="0" fontId="0" fillId="0" borderId="13" xfId="0" applyFill="1" applyBorder="1" applyAlignment="1">
      <alignment horizontal="left" vertical="center" wrapText="1"/>
    </xf>
    <xf numFmtId="0" fontId="0" fillId="0" borderId="43" xfId="0" applyFill="1" applyBorder="1" applyAlignment="1">
      <alignment horizontal="left" vertical="center" wrapText="1"/>
    </xf>
    <xf numFmtId="0" fontId="0" fillId="0" borderId="44" xfId="0" applyFill="1" applyBorder="1" applyAlignment="1">
      <alignment horizontal="left" vertical="center" wrapText="1"/>
    </xf>
    <xf numFmtId="0" fontId="0" fillId="0" borderId="0" xfId="0" applyFill="1" applyBorder="1" applyAlignment="1">
      <alignment horizontal="left" vertical="center" wrapText="1"/>
    </xf>
    <xf numFmtId="0" fontId="0" fillId="0" borderId="45" xfId="0" applyFill="1" applyBorder="1" applyAlignment="1">
      <alignment horizontal="left" vertical="center" wrapText="1"/>
    </xf>
    <xf numFmtId="0" fontId="0" fillId="0" borderId="46" xfId="0" applyFill="1" applyBorder="1" applyAlignment="1">
      <alignment horizontal="left" vertical="center" wrapText="1"/>
    </xf>
    <xf numFmtId="0" fontId="0" fillId="0" borderId="47" xfId="0" applyFill="1" applyBorder="1" applyAlignment="1">
      <alignment horizontal="left" vertical="center" wrapText="1"/>
    </xf>
    <xf numFmtId="0" fontId="0" fillId="0" borderId="48" xfId="0" applyFill="1" applyBorder="1" applyAlignment="1">
      <alignment horizontal="left" vertical="center" wrapText="1"/>
    </xf>
    <xf numFmtId="0" fontId="3" fillId="0" borderId="93" xfId="0" applyFont="1" applyFill="1" applyBorder="1" applyAlignment="1">
      <alignment vertical="center" wrapText="1"/>
    </xf>
    <xf numFmtId="0" fontId="0" fillId="0" borderId="92" xfId="0" applyFill="1" applyBorder="1" applyAlignment="1">
      <alignment vertical="center" wrapText="1"/>
    </xf>
    <xf numFmtId="186" fontId="3" fillId="16" borderId="218" xfId="0" applyNumberFormat="1" applyFont="1" applyFill="1" applyBorder="1" applyAlignment="1">
      <alignment vertical="center" shrinkToFit="1"/>
    </xf>
    <xf numFmtId="186" fontId="0" fillId="16" borderId="95" xfId="0" applyNumberFormat="1" applyFill="1" applyBorder="1" applyAlignment="1">
      <alignment vertical="center" shrinkToFit="1"/>
    </xf>
    <xf numFmtId="0" fontId="5" fillId="0" borderId="212" xfId="0" applyFont="1" applyFill="1" applyBorder="1" applyAlignment="1">
      <alignment horizontal="center" vertical="center"/>
    </xf>
    <xf numFmtId="0" fontId="5" fillId="0" borderId="19" xfId="0" applyFont="1" applyFill="1" applyBorder="1" applyAlignment="1">
      <alignment horizontal="center" vertical="center"/>
    </xf>
    <xf numFmtId="0" fontId="0" fillId="0" borderId="11" xfId="0" applyFill="1" applyBorder="1" applyAlignment="1">
      <alignment horizontal="center" vertical="center"/>
    </xf>
    <xf numFmtId="0" fontId="1" fillId="0" borderId="12" xfId="0" applyFont="1" applyFill="1" applyBorder="1" applyAlignment="1">
      <alignment horizontal="center" vertical="center" wrapText="1"/>
    </xf>
    <xf numFmtId="0" fontId="1" fillId="0" borderId="18"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1" fillId="0" borderId="9" xfId="0" applyFont="1" applyFill="1" applyBorder="1" applyAlignment="1">
      <alignment horizontal="center" vertical="center" wrapText="1"/>
    </xf>
    <xf numFmtId="0" fontId="11" fillId="0" borderId="9" xfId="0" applyFont="1" applyFill="1" applyBorder="1" applyAlignment="1">
      <alignment horizontal="center" vertical="center" wrapText="1"/>
    </xf>
    <xf numFmtId="0" fontId="3" fillId="0" borderId="65" xfId="0" applyFont="1" applyFill="1" applyBorder="1" applyAlignment="1">
      <alignment vertical="center" shrinkToFit="1"/>
    </xf>
    <xf numFmtId="0" fontId="0" fillId="0" borderId="51" xfId="0" applyFill="1" applyBorder="1" applyAlignment="1">
      <alignment vertical="center" shrinkToFit="1"/>
    </xf>
    <xf numFmtId="0" fontId="0" fillId="0" borderId="52" xfId="0" applyFill="1" applyBorder="1" applyAlignment="1">
      <alignment vertical="center" shrinkToFit="1"/>
    </xf>
    <xf numFmtId="0" fontId="1" fillId="0" borderId="1" xfId="0" applyFont="1" applyFill="1" applyBorder="1" applyAlignment="1">
      <alignment horizontal="center" vertical="center" wrapText="1"/>
    </xf>
    <xf numFmtId="0" fontId="1" fillId="0" borderId="29" xfId="0" applyFont="1" applyFill="1" applyBorder="1" applyAlignment="1">
      <alignment horizontal="center" vertical="center" wrapText="1"/>
    </xf>
    <xf numFmtId="0" fontId="1" fillId="0" borderId="9" xfId="0" applyFont="1" applyFill="1" applyBorder="1" applyAlignment="1">
      <alignment horizontal="center" vertical="center" shrinkToFit="1"/>
    </xf>
    <xf numFmtId="0" fontId="1" fillId="0" borderId="42" xfId="0" applyFont="1" applyFill="1" applyBorder="1" applyAlignment="1">
      <alignment horizontal="center" vertical="center" wrapText="1"/>
    </xf>
    <xf numFmtId="0" fontId="1" fillId="0" borderId="14" xfId="0" applyFont="1" applyFill="1" applyBorder="1" applyAlignment="1">
      <alignment horizontal="center" vertical="center" wrapText="1"/>
    </xf>
    <xf numFmtId="0" fontId="1" fillId="0" borderId="44" xfId="0" applyFont="1" applyFill="1" applyBorder="1" applyAlignment="1">
      <alignment horizontal="center" vertical="center" wrapText="1"/>
    </xf>
    <xf numFmtId="0" fontId="1" fillId="0" borderId="88" xfId="0" applyFont="1" applyFill="1" applyBorder="1" applyAlignment="1">
      <alignment horizontal="center" vertical="center" wrapText="1"/>
    </xf>
    <xf numFmtId="0" fontId="1" fillId="0" borderId="17" xfId="0" applyFont="1" applyFill="1" applyBorder="1" applyAlignment="1">
      <alignment horizontal="center" vertical="center" wrapText="1"/>
    </xf>
    <xf numFmtId="0" fontId="1" fillId="0" borderId="39" xfId="0" applyFont="1" applyFill="1" applyBorder="1" applyAlignment="1">
      <alignment horizontal="center" vertical="center"/>
    </xf>
    <xf numFmtId="0" fontId="1" fillId="0" borderId="85" xfId="0" applyFont="1" applyFill="1" applyBorder="1" applyAlignment="1">
      <alignment horizontal="center" vertical="center"/>
    </xf>
    <xf numFmtId="0" fontId="3" fillId="0" borderId="212" xfId="0" applyFont="1" applyFill="1" applyBorder="1" applyAlignment="1">
      <alignment horizontal="center" vertical="center" shrinkToFit="1"/>
    </xf>
    <xf numFmtId="0" fontId="0" fillId="0" borderId="215" xfId="0" applyFill="1" applyBorder="1" applyAlignment="1">
      <alignment horizontal="center" vertical="center" shrinkToFit="1"/>
    </xf>
    <xf numFmtId="0" fontId="3" fillId="0" borderId="25" xfId="0" applyFont="1" applyFill="1" applyBorder="1" applyAlignment="1">
      <alignment horizontal="center" vertical="center" shrinkToFit="1"/>
    </xf>
    <xf numFmtId="188" fontId="3" fillId="0" borderId="212" xfId="0" applyNumberFormat="1" applyFont="1" applyFill="1" applyBorder="1" applyAlignment="1">
      <alignment horizontal="center" vertical="center" shrinkToFit="1"/>
    </xf>
    <xf numFmtId="188" fontId="0" fillId="0" borderId="215" xfId="0" applyNumberFormat="1" applyFill="1" applyBorder="1" applyAlignment="1">
      <alignment horizontal="center" vertical="center" shrinkToFit="1"/>
    </xf>
    <xf numFmtId="0" fontId="3" fillId="0" borderId="1" xfId="0" applyFont="1" applyFill="1" applyBorder="1" applyAlignment="1">
      <alignment horizontal="center" vertical="center" wrapText="1"/>
    </xf>
    <xf numFmtId="0" fontId="0" fillId="0" borderId="216" xfId="0" applyFill="1" applyBorder="1" applyAlignment="1">
      <alignment horizontal="center" vertical="center" wrapText="1"/>
    </xf>
    <xf numFmtId="0" fontId="1" fillId="16" borderId="30" xfId="0" applyFont="1" applyFill="1" applyBorder="1" applyAlignment="1">
      <alignment horizontal="center" vertical="center" shrinkToFit="1"/>
    </xf>
    <xf numFmtId="0" fontId="1" fillId="16" borderId="31" xfId="0" applyFont="1" applyFill="1" applyBorder="1" applyAlignment="1">
      <alignment horizontal="center" vertical="center" shrinkToFit="1"/>
    </xf>
    <xf numFmtId="0" fontId="1" fillId="16" borderId="33" xfId="0" applyFont="1" applyFill="1" applyBorder="1" applyAlignment="1">
      <alignment horizontal="center" vertical="center" shrinkToFit="1"/>
    </xf>
    <xf numFmtId="0" fontId="3" fillId="0" borderId="6" xfId="0" applyFont="1" applyFill="1" applyBorder="1" applyAlignment="1">
      <alignment horizontal="center" vertical="center" wrapText="1"/>
    </xf>
    <xf numFmtId="0" fontId="0" fillId="0" borderId="24" xfId="0" applyFill="1" applyBorder="1" applyAlignment="1">
      <alignment horizontal="center" vertical="center" wrapText="1"/>
    </xf>
    <xf numFmtId="0" fontId="1" fillId="0" borderId="49" xfId="0" applyFont="1" applyFill="1" applyBorder="1" applyAlignment="1">
      <alignment horizontal="center" vertical="center" wrapText="1"/>
    </xf>
    <xf numFmtId="0" fontId="3" fillId="0" borderId="50" xfId="0" applyFont="1" applyFill="1" applyBorder="1" applyAlignment="1">
      <alignment vertical="center" shrinkToFit="1"/>
    </xf>
    <xf numFmtId="0" fontId="0" fillId="0" borderId="53" xfId="0" applyFill="1" applyBorder="1" applyAlignment="1">
      <alignment vertical="center" shrinkToFit="1"/>
    </xf>
    <xf numFmtId="49" fontId="3" fillId="0" borderId="212" xfId="0" applyNumberFormat="1" applyFont="1" applyFill="1" applyBorder="1" applyAlignment="1">
      <alignment horizontal="center" vertical="center" shrinkToFit="1"/>
    </xf>
    <xf numFmtId="49" fontId="0" fillId="0" borderId="215" xfId="0" applyNumberFormat="1" applyFill="1" applyBorder="1" applyAlignment="1">
      <alignment horizontal="center" vertical="center" shrinkToFit="1"/>
    </xf>
    <xf numFmtId="0" fontId="0" fillId="0" borderId="51" xfId="0" applyFill="1" applyBorder="1" applyAlignment="1">
      <alignment horizontal="left" vertical="center" shrinkToFit="1"/>
    </xf>
    <xf numFmtId="0" fontId="0" fillId="0" borderId="52" xfId="0" applyFill="1" applyBorder="1" applyAlignment="1">
      <alignment horizontal="left" vertical="center" shrinkToFit="1"/>
    </xf>
    <xf numFmtId="0" fontId="3" fillId="0" borderId="9" xfId="0" applyFont="1" applyFill="1" applyBorder="1" applyAlignment="1">
      <alignment horizontal="center" vertical="center" wrapText="1"/>
    </xf>
    <xf numFmtId="0" fontId="3" fillId="0" borderId="78" xfId="0" applyFont="1" applyFill="1" applyBorder="1" applyAlignment="1">
      <alignment horizontal="center" vertical="center" wrapText="1"/>
    </xf>
    <xf numFmtId="0" fontId="3" fillId="0" borderId="50" xfId="0" applyFont="1" applyFill="1" applyBorder="1" applyAlignment="1">
      <alignment horizontal="center" vertical="center" wrapText="1"/>
    </xf>
    <xf numFmtId="0" fontId="3" fillId="0" borderId="32" xfId="0" applyFont="1" applyFill="1" applyBorder="1" applyAlignment="1">
      <alignment horizontal="center" vertical="center" wrapText="1"/>
    </xf>
    <xf numFmtId="0" fontId="0" fillId="0" borderId="38" xfId="0" applyFill="1" applyBorder="1" applyAlignment="1">
      <alignment horizontal="center" vertical="center" wrapText="1"/>
    </xf>
    <xf numFmtId="0" fontId="3" fillId="0" borderId="34" xfId="0" applyFont="1" applyFill="1" applyBorder="1" applyAlignment="1">
      <alignment horizontal="center" vertical="center" wrapText="1"/>
    </xf>
    <xf numFmtId="0" fontId="0" fillId="0" borderId="27" xfId="0" applyFill="1" applyBorder="1" applyAlignment="1">
      <alignment horizontal="center" vertical="center" wrapText="1"/>
    </xf>
    <xf numFmtId="0" fontId="0" fillId="0" borderId="29" xfId="0" applyFill="1" applyBorder="1" applyAlignment="1">
      <alignment horizontal="center" vertical="center" wrapText="1"/>
    </xf>
    <xf numFmtId="0" fontId="0" fillId="0" borderId="33" xfId="0" applyFill="1" applyBorder="1" applyAlignment="1">
      <alignment horizontal="center" vertical="center" wrapText="1"/>
    </xf>
    <xf numFmtId="0" fontId="3" fillId="0" borderId="10" xfId="0" applyFont="1" applyFill="1" applyBorder="1" applyAlignment="1">
      <alignment horizontal="center" vertical="center"/>
    </xf>
    <xf numFmtId="0" fontId="3" fillId="0" borderId="63" xfId="0" applyFont="1" applyFill="1" applyBorder="1" applyAlignment="1">
      <alignment horizontal="center" vertical="center"/>
    </xf>
    <xf numFmtId="0" fontId="1" fillId="0" borderId="23" xfId="0" applyFont="1" applyFill="1" applyBorder="1" applyAlignment="1">
      <alignment horizontal="center" vertical="center" wrapText="1"/>
    </xf>
    <xf numFmtId="0" fontId="1" fillId="0" borderId="89" xfId="0" applyFont="1" applyFill="1" applyBorder="1" applyAlignment="1">
      <alignment horizontal="center" vertical="center" wrapText="1"/>
    </xf>
    <xf numFmtId="0" fontId="1" fillId="0" borderId="35" xfId="0" applyFont="1" applyFill="1" applyBorder="1" applyAlignment="1">
      <alignment horizontal="center" vertical="center" wrapText="1"/>
    </xf>
    <xf numFmtId="0" fontId="0" fillId="0" borderId="211" xfId="0" applyFill="1" applyBorder="1" applyAlignment="1">
      <alignment horizontal="center" vertical="center" wrapText="1"/>
    </xf>
    <xf numFmtId="187" fontId="3" fillId="15" borderId="212" xfId="0" applyNumberFormat="1" applyFont="1" applyFill="1" applyBorder="1" applyAlignment="1">
      <alignment horizontal="center" vertical="center" shrinkToFit="1"/>
    </xf>
    <xf numFmtId="187" fontId="0" fillId="15" borderId="11" xfId="0" applyNumberFormat="1" applyFill="1" applyBorder="1" applyAlignment="1">
      <alignment horizontal="center" vertical="center" shrinkToFit="1"/>
    </xf>
    <xf numFmtId="187" fontId="3" fillId="15" borderId="34" xfId="0" applyNumberFormat="1" applyFont="1" applyFill="1" applyBorder="1" applyAlignment="1">
      <alignment horizontal="center" vertical="center" shrinkToFit="1"/>
    </xf>
    <xf numFmtId="187" fontId="0" fillId="15" borderId="27" xfId="0" applyNumberFormat="1" applyFill="1" applyBorder="1" applyAlignment="1">
      <alignment horizontal="center" vertical="center" shrinkToFit="1"/>
    </xf>
    <xf numFmtId="187" fontId="3" fillId="15" borderId="214" xfId="0" applyNumberFormat="1" applyFont="1" applyFill="1" applyBorder="1" applyAlignment="1">
      <alignment horizontal="center" vertical="center" shrinkToFit="1"/>
    </xf>
    <xf numFmtId="187" fontId="0" fillId="15" borderId="95" xfId="0" applyNumberFormat="1" applyFill="1" applyBorder="1" applyAlignment="1">
      <alignment horizontal="center" vertical="center" shrinkToFit="1"/>
    </xf>
    <xf numFmtId="186" fontId="3" fillId="15" borderId="10" xfId="0" applyNumberFormat="1" applyFont="1" applyFill="1" applyBorder="1" applyAlignment="1">
      <alignment vertical="center" shrinkToFit="1"/>
    </xf>
    <xf numFmtId="186" fontId="0" fillId="15" borderId="63" xfId="0" applyNumberFormat="1" applyFill="1" applyBorder="1" applyAlignment="1">
      <alignment vertical="center" shrinkToFit="1"/>
    </xf>
    <xf numFmtId="186" fontId="3" fillId="15" borderId="25" xfId="0" applyNumberFormat="1" applyFont="1" applyFill="1" applyBorder="1" applyAlignment="1">
      <alignment vertical="center" shrinkToFit="1"/>
    </xf>
    <xf numFmtId="186" fontId="0" fillId="15" borderId="71" xfId="0" applyNumberFormat="1" applyFill="1" applyBorder="1" applyAlignment="1">
      <alignment vertical="center" shrinkToFit="1"/>
    </xf>
    <xf numFmtId="0" fontId="1" fillId="0" borderId="65" xfId="0" applyFont="1" applyFill="1" applyBorder="1" applyAlignment="1">
      <alignment horizontal="center" vertical="center" wrapText="1"/>
    </xf>
    <xf numFmtId="0" fontId="1" fillId="0" borderId="51" xfId="0" applyFont="1" applyFill="1" applyBorder="1" applyAlignment="1">
      <alignment horizontal="center" vertical="center" wrapText="1"/>
    </xf>
    <xf numFmtId="0" fontId="1" fillId="0" borderId="52" xfId="0" applyFont="1" applyFill="1" applyBorder="1" applyAlignment="1">
      <alignment horizontal="center" vertical="center" wrapText="1"/>
    </xf>
    <xf numFmtId="186" fontId="3" fillId="0" borderId="34" xfId="0" applyNumberFormat="1" applyFont="1" applyFill="1" applyBorder="1" applyAlignment="1">
      <alignment horizontal="center" vertical="center" shrinkToFit="1"/>
    </xf>
    <xf numFmtId="186" fontId="0" fillId="0" borderId="27" xfId="0" applyNumberFormat="1" applyFill="1" applyBorder="1" applyAlignment="1">
      <alignment horizontal="center" vertical="center" shrinkToFit="1"/>
    </xf>
    <xf numFmtId="186" fontId="3" fillId="0" borderId="214" xfId="0" applyNumberFormat="1" applyFont="1" applyFill="1" applyBorder="1" applyAlignment="1">
      <alignment horizontal="center" vertical="center" shrinkToFit="1"/>
    </xf>
    <xf numFmtId="186" fontId="0" fillId="0" borderId="95" xfId="0" applyNumberFormat="1" applyFill="1" applyBorder="1" applyAlignment="1">
      <alignment horizontal="center" vertical="center" shrinkToFit="1"/>
    </xf>
    <xf numFmtId="180" fontId="3" fillId="0" borderId="10" xfId="0" applyNumberFormat="1" applyFont="1" applyFill="1" applyBorder="1" applyAlignment="1">
      <alignment vertical="center" shrinkToFit="1"/>
    </xf>
    <xf numFmtId="180" fontId="0" fillId="0" borderId="215" xfId="0" applyNumberFormat="1" applyFill="1" applyBorder="1" applyAlignment="1">
      <alignment vertical="center" shrinkToFit="1"/>
    </xf>
    <xf numFmtId="180" fontId="3" fillId="0" borderId="25" xfId="0" applyNumberFormat="1" applyFont="1" applyFill="1" applyBorder="1" applyAlignment="1">
      <alignment vertical="center" shrinkToFit="1"/>
    </xf>
    <xf numFmtId="180" fontId="0" fillId="0" borderId="211" xfId="0" applyNumberFormat="1" applyFill="1" applyBorder="1" applyAlignment="1">
      <alignment vertical="center" shrinkToFit="1"/>
    </xf>
    <xf numFmtId="180" fontId="3" fillId="0" borderId="93" xfId="0" applyNumberFormat="1" applyFont="1" applyFill="1" applyBorder="1" applyAlignment="1">
      <alignment vertical="center" shrinkToFit="1"/>
    </xf>
    <xf numFmtId="180" fontId="0" fillId="0" borderId="213" xfId="0" applyNumberFormat="1" applyFill="1" applyBorder="1" applyAlignment="1">
      <alignment vertical="center" shrinkToFit="1"/>
    </xf>
    <xf numFmtId="0" fontId="1" fillId="0" borderId="27" xfId="0" applyFont="1" applyFill="1" applyBorder="1" applyAlignment="1">
      <alignment horizontal="right" vertical="center" wrapText="1"/>
    </xf>
    <xf numFmtId="186" fontId="3" fillId="0" borderId="212" xfId="0" applyNumberFormat="1" applyFont="1" applyFill="1" applyBorder="1" applyAlignment="1">
      <alignment horizontal="center" vertical="center" shrinkToFit="1"/>
    </xf>
    <xf numFmtId="186" fontId="3" fillId="0" borderId="11" xfId="0" applyNumberFormat="1" applyFont="1" applyFill="1" applyBorder="1" applyAlignment="1">
      <alignment horizontal="center" vertical="center" shrinkToFit="1"/>
    </xf>
    <xf numFmtId="0" fontId="1" fillId="0" borderId="28" xfId="0" applyFont="1" applyFill="1" applyBorder="1" applyAlignment="1">
      <alignment horizontal="center" vertical="center" wrapText="1"/>
    </xf>
    <xf numFmtId="0" fontId="1" fillId="0" borderId="32" xfId="0" applyFont="1" applyFill="1" applyBorder="1" applyAlignment="1">
      <alignment horizontal="center" vertical="center" wrapText="1"/>
    </xf>
    <xf numFmtId="186" fontId="0" fillId="0" borderId="29" xfId="0" applyNumberFormat="1" applyFill="1" applyBorder="1" applyAlignment="1">
      <alignment vertical="center" shrinkToFit="1"/>
    </xf>
    <xf numFmtId="0" fontId="3" fillId="0" borderId="13" xfId="0" applyFont="1" applyFill="1" applyBorder="1" applyAlignment="1">
      <alignment horizontal="left" vertical="center" wrapText="1"/>
    </xf>
    <xf numFmtId="0" fontId="3" fillId="0" borderId="43" xfId="0" applyFont="1" applyFill="1" applyBorder="1" applyAlignment="1">
      <alignment horizontal="left" vertical="center" wrapText="1"/>
    </xf>
    <xf numFmtId="0" fontId="1" fillId="0" borderId="10" xfId="0" applyFont="1" applyFill="1" applyBorder="1" applyAlignment="1">
      <alignment vertical="center" wrapText="1"/>
    </xf>
    <xf numFmtId="0" fontId="1" fillId="0" borderId="19" xfId="0" applyFont="1" applyFill="1" applyBorder="1" applyAlignment="1">
      <alignment vertical="center" wrapText="1"/>
    </xf>
    <xf numFmtId="0" fontId="1" fillId="0" borderId="11" xfId="0" applyFont="1" applyFill="1" applyBorder="1" applyAlignment="1">
      <alignment vertical="center" wrapText="1"/>
    </xf>
    <xf numFmtId="0" fontId="1" fillId="0" borderId="10" xfId="0" applyFont="1" applyFill="1" applyBorder="1" applyAlignment="1">
      <alignment horizontal="left" vertical="center" wrapText="1"/>
    </xf>
    <xf numFmtId="0" fontId="1" fillId="0" borderId="19" xfId="0" applyFont="1" applyFill="1" applyBorder="1" applyAlignment="1">
      <alignment horizontal="left" vertical="center" wrapText="1"/>
    </xf>
    <xf numFmtId="0" fontId="1" fillId="0" borderId="11" xfId="0" applyFont="1" applyFill="1" applyBorder="1" applyAlignment="1">
      <alignment horizontal="left" vertical="center" wrapText="1"/>
    </xf>
    <xf numFmtId="186" fontId="0" fillId="16" borderId="96" xfId="0" applyNumberFormat="1" applyFill="1" applyBorder="1" applyAlignment="1">
      <alignment vertical="center" shrinkToFit="1"/>
    </xf>
    <xf numFmtId="0" fontId="47" fillId="0" borderId="207" xfId="0" applyFont="1" applyBorder="1" applyAlignment="1">
      <alignment horizontal="center" vertical="center" wrapText="1"/>
    </xf>
    <xf numFmtId="0" fontId="47" fillId="0" borderId="167" xfId="0" applyFont="1" applyBorder="1" applyAlignment="1">
      <alignment horizontal="center" vertical="center"/>
    </xf>
    <xf numFmtId="0" fontId="47" fillId="0" borderId="167" xfId="0" applyFont="1" applyBorder="1" applyAlignment="1">
      <alignment horizontal="center" vertical="center" wrapText="1"/>
    </xf>
    <xf numFmtId="0" fontId="20" fillId="8" borderId="0" xfId="0" applyFont="1" applyFill="1" applyAlignment="1" applyProtection="1">
      <alignment horizontal="center"/>
      <protection locked="0" hidden="1"/>
    </xf>
    <xf numFmtId="177" fontId="16" fillId="6" borderId="87" xfId="0" applyNumberFormat="1" applyFont="1" applyFill="1" applyBorder="1" applyAlignment="1">
      <alignment horizontal="center" vertical="center"/>
    </xf>
    <xf numFmtId="177" fontId="16" fillId="6" borderId="107" xfId="0" applyNumberFormat="1" applyFont="1" applyFill="1" applyBorder="1" applyAlignment="1">
      <alignment horizontal="center" vertical="center"/>
    </xf>
    <xf numFmtId="0" fontId="16" fillId="9" borderId="44" xfId="0" applyFont="1" applyFill="1" applyBorder="1" applyAlignment="1">
      <alignment horizontal="distributed" vertical="center"/>
    </xf>
    <xf numFmtId="0" fontId="16" fillId="9" borderId="0" xfId="0" applyFont="1" applyFill="1" applyBorder="1" applyAlignment="1">
      <alignment horizontal="distributed" vertical="center"/>
    </xf>
    <xf numFmtId="0" fontId="26" fillId="9" borderId="44" xfId="0" applyFont="1" applyFill="1" applyBorder="1" applyAlignment="1">
      <alignment horizontal="distributed" vertical="center" justifyLastLine="1"/>
    </xf>
    <xf numFmtId="0" fontId="26" fillId="9" borderId="0" xfId="0" applyFont="1" applyFill="1" applyBorder="1" applyAlignment="1">
      <alignment horizontal="distributed" vertical="center" justifyLastLine="1"/>
    </xf>
    <xf numFmtId="0" fontId="16" fillId="10" borderId="23" xfId="0" applyFont="1" applyFill="1" applyBorder="1" applyAlignment="1">
      <alignment horizontal="center" vertical="distributed" textRotation="255" justifyLastLine="1"/>
    </xf>
    <xf numFmtId="0" fontId="16" fillId="10" borderId="89" xfId="0" applyFont="1" applyFill="1" applyBorder="1" applyAlignment="1">
      <alignment horizontal="center" vertical="distributed" textRotation="255" justifyLastLine="1"/>
    </xf>
    <xf numFmtId="0" fontId="16" fillId="10" borderId="107" xfId="0" applyFont="1" applyFill="1" applyBorder="1" applyAlignment="1">
      <alignment horizontal="center" vertical="distributed" textRotation="255" justifyLastLine="1"/>
    </xf>
    <xf numFmtId="179" fontId="16" fillId="7" borderId="23" xfId="0" applyNumberFormat="1" applyFont="1" applyFill="1" applyBorder="1" applyAlignment="1">
      <alignment horizontal="center" vertical="center" wrapText="1"/>
    </xf>
    <xf numFmtId="179" fontId="16" fillId="7" borderId="89" xfId="0" applyNumberFormat="1" applyFont="1" applyFill="1" applyBorder="1" applyAlignment="1">
      <alignment horizontal="center" vertical="center" wrapText="1"/>
    </xf>
    <xf numFmtId="179" fontId="16" fillId="7" borderId="82" xfId="0" applyNumberFormat="1" applyFont="1" applyFill="1" applyBorder="1" applyAlignment="1">
      <alignment horizontal="center" vertical="center" wrapText="1"/>
    </xf>
    <xf numFmtId="180" fontId="25" fillId="0" borderId="0" xfId="0" applyNumberFormat="1" applyFont="1" applyAlignment="1">
      <alignment horizontal="right" vertical="center"/>
    </xf>
    <xf numFmtId="176" fontId="19" fillId="7" borderId="67" xfId="0" applyNumberFormat="1" applyFont="1" applyFill="1" applyBorder="1" applyAlignment="1">
      <alignment horizontal="center" vertical="center"/>
    </xf>
    <xf numFmtId="176" fontId="19" fillId="7" borderId="68" xfId="0" applyNumberFormat="1" applyFont="1" applyFill="1" applyBorder="1" applyAlignment="1">
      <alignment horizontal="center" vertical="center"/>
    </xf>
    <xf numFmtId="0" fontId="0" fillId="0" borderId="69" xfId="0" applyFill="1" applyBorder="1" applyAlignment="1">
      <alignment horizontal="center" vertical="center"/>
    </xf>
    <xf numFmtId="0" fontId="16" fillId="0" borderId="0" xfId="0" applyFont="1" applyBorder="1" applyAlignment="1">
      <alignment horizontal="center" vertical="center"/>
    </xf>
    <xf numFmtId="0" fontId="16" fillId="0" borderId="88" xfId="0" applyFont="1" applyBorder="1" applyAlignment="1">
      <alignment horizontal="center" vertical="center"/>
    </xf>
    <xf numFmtId="38" fontId="16" fillId="0" borderId="10" xfId="2" applyFont="1" applyFill="1" applyBorder="1" applyAlignment="1">
      <alignment horizontal="center" vertical="center"/>
    </xf>
    <xf numFmtId="38" fontId="16" fillId="0" borderId="11" xfId="2" applyFont="1" applyFill="1" applyBorder="1" applyAlignment="1">
      <alignment horizontal="center" vertical="center"/>
    </xf>
    <xf numFmtId="176" fontId="16" fillId="7" borderId="23" xfId="0" applyNumberFormat="1" applyFont="1" applyFill="1" applyBorder="1" applyAlignment="1">
      <alignment horizontal="center" vertical="center" wrapText="1"/>
    </xf>
    <xf numFmtId="176" fontId="16" fillId="7" borderId="89" xfId="0" applyNumberFormat="1" applyFont="1" applyFill="1" applyBorder="1" applyAlignment="1">
      <alignment horizontal="center" vertical="center" wrapText="1"/>
    </xf>
    <xf numFmtId="176" fontId="16" fillId="7" borderId="82" xfId="0" applyNumberFormat="1" applyFont="1" applyFill="1" applyBorder="1" applyAlignment="1">
      <alignment horizontal="center" vertical="center" wrapText="1"/>
    </xf>
    <xf numFmtId="0" fontId="40" fillId="17" borderId="44" xfId="0" applyFont="1" applyFill="1" applyBorder="1" applyAlignment="1">
      <alignment horizontal="distributed" vertical="center"/>
    </xf>
    <xf numFmtId="0" fontId="40" fillId="17" borderId="0" xfId="0" applyFont="1" applyFill="1" applyBorder="1" applyAlignment="1">
      <alignment horizontal="distributed" vertical="center"/>
    </xf>
    <xf numFmtId="0" fontId="39" fillId="0" borderId="150" xfId="0" applyFont="1" applyFill="1" applyBorder="1" applyAlignment="1">
      <alignment horizontal="left" vertical="center" shrinkToFit="1"/>
    </xf>
    <xf numFmtId="0" fontId="0" fillId="0" borderId="134" xfId="0" applyFill="1" applyBorder="1" applyAlignment="1">
      <alignment horizontal="left" vertical="center" shrinkToFit="1"/>
    </xf>
    <xf numFmtId="0" fontId="39" fillId="0" borderId="55" xfId="0" applyFont="1" applyFill="1" applyBorder="1" applyAlignment="1">
      <alignment horizontal="left" vertical="center" shrinkToFit="1"/>
    </xf>
    <xf numFmtId="0" fontId="0" fillId="0" borderId="47" xfId="0" applyFill="1" applyBorder="1" applyAlignment="1">
      <alignment horizontal="left" vertical="center" shrinkToFit="1"/>
    </xf>
    <xf numFmtId="0" fontId="40" fillId="17" borderId="46" xfId="0" applyFont="1" applyFill="1" applyBorder="1" applyAlignment="1">
      <alignment horizontal="distributed" vertical="center"/>
    </xf>
    <xf numFmtId="0" fontId="40" fillId="17" borderId="47" xfId="0" applyFont="1" applyFill="1" applyBorder="1" applyAlignment="1">
      <alignment horizontal="distributed" vertical="center"/>
    </xf>
    <xf numFmtId="0" fontId="39" fillId="17" borderId="56" xfId="0" applyFont="1" applyFill="1" applyBorder="1" applyAlignment="1">
      <alignment horizontal="distributed" vertical="center"/>
    </xf>
    <xf numFmtId="0" fontId="39" fillId="17" borderId="57" xfId="0" applyFont="1" applyFill="1" applyBorder="1" applyAlignment="1">
      <alignment horizontal="distributed" vertical="center"/>
    </xf>
    <xf numFmtId="0" fontId="0" fillId="0" borderId="10" xfId="0" applyFill="1" applyBorder="1" applyAlignment="1">
      <alignment vertical="center"/>
    </xf>
    <xf numFmtId="0" fontId="0" fillId="0" borderId="19" xfId="0" applyFill="1" applyBorder="1" applyAlignment="1">
      <alignment vertical="center"/>
    </xf>
    <xf numFmtId="0" fontId="0" fillId="0" borderId="10" xfId="0" applyFill="1" applyBorder="1" applyAlignment="1">
      <alignment vertical="center" shrinkToFit="1"/>
    </xf>
    <xf numFmtId="0" fontId="42" fillId="15" borderId="10" xfId="0" applyFont="1" applyFill="1" applyBorder="1" applyAlignment="1">
      <alignment horizontal="center" vertical="center" shrinkToFit="1"/>
    </xf>
    <xf numFmtId="0" fontId="42" fillId="15" borderId="19" xfId="0" applyFont="1" applyFill="1" applyBorder="1" applyAlignment="1">
      <alignment horizontal="center" vertical="center" shrinkToFit="1"/>
    </xf>
    <xf numFmtId="0" fontId="48" fillId="15" borderId="10" xfId="0" applyFont="1" applyFill="1" applyBorder="1" applyAlignment="1">
      <alignment horizontal="center" vertical="center" shrinkToFit="1"/>
    </xf>
    <xf numFmtId="0" fontId="48" fillId="15" borderId="19" xfId="0" applyFont="1" applyFill="1" applyBorder="1" applyAlignment="1">
      <alignment horizontal="center" vertical="center" shrinkToFit="1"/>
    </xf>
    <xf numFmtId="0" fontId="48" fillId="0" borderId="50" xfId="0" applyFont="1" applyFill="1" applyBorder="1" applyAlignment="1">
      <alignment vertical="center" shrinkToFit="1"/>
    </xf>
    <xf numFmtId="0" fontId="48" fillId="0" borderId="51" xfId="0" applyFont="1" applyFill="1" applyBorder="1" applyAlignment="1">
      <alignment vertical="center" shrinkToFit="1"/>
    </xf>
    <xf numFmtId="0" fontId="40" fillId="18" borderId="46" xfId="0" applyFont="1" applyFill="1" applyBorder="1" applyAlignment="1">
      <alignment horizontal="left" vertical="center" shrinkToFit="1"/>
    </xf>
    <xf numFmtId="0" fontId="40" fillId="18" borderId="47" xfId="0" applyFont="1" applyFill="1" applyBorder="1" applyAlignment="1">
      <alignment horizontal="left" vertical="center" shrinkToFit="1"/>
    </xf>
    <xf numFmtId="0" fontId="16" fillId="0" borderId="10" xfId="0" applyFont="1" applyBorder="1" applyAlignment="1">
      <alignment horizontal="left" vertical="center" shrinkToFit="1"/>
    </xf>
    <xf numFmtId="0" fontId="16" fillId="0" borderId="11" xfId="0" applyFont="1" applyBorder="1" applyAlignment="1">
      <alignment horizontal="left" vertical="center" shrinkToFit="1"/>
    </xf>
    <xf numFmtId="0" fontId="32" fillId="12" borderId="173" xfId="0" applyFont="1" applyFill="1" applyBorder="1" applyAlignment="1">
      <alignment horizontal="center" vertical="center"/>
    </xf>
    <xf numFmtId="0" fontId="32" fillId="12" borderId="174" xfId="0" applyFont="1" applyFill="1" applyBorder="1" applyAlignment="1">
      <alignment horizontal="center" vertical="center"/>
    </xf>
    <xf numFmtId="0" fontId="32" fillId="12" borderId="175" xfId="0" applyFont="1" applyFill="1" applyBorder="1" applyAlignment="1">
      <alignment horizontal="center" vertical="center"/>
    </xf>
    <xf numFmtId="0" fontId="16" fillId="7" borderId="23" xfId="0" applyFont="1" applyFill="1" applyBorder="1" applyAlignment="1">
      <alignment horizontal="center" vertical="center"/>
    </xf>
    <xf numFmtId="0" fontId="16" fillId="7" borderId="82" xfId="0" applyFont="1" applyFill="1" applyBorder="1" applyAlignment="1">
      <alignment horizontal="center" vertical="center"/>
    </xf>
    <xf numFmtId="0" fontId="16" fillId="0" borderId="176" xfId="0" applyFont="1" applyFill="1" applyBorder="1" applyAlignment="1" applyProtection="1">
      <alignment horizontal="left" vertical="center" shrinkToFit="1"/>
      <protection locked="0" hidden="1"/>
    </xf>
    <xf numFmtId="0" fontId="16" fillId="0" borderId="177" xfId="0" applyFont="1" applyFill="1" applyBorder="1" applyAlignment="1" applyProtection="1">
      <alignment horizontal="left" vertical="center" shrinkToFit="1"/>
      <protection locked="0" hidden="1"/>
    </xf>
    <xf numFmtId="0" fontId="16" fillId="7" borderId="12" xfId="0" applyFont="1" applyFill="1" applyBorder="1" applyAlignment="1">
      <alignment horizontal="center" vertical="center"/>
    </xf>
    <xf numFmtId="0" fontId="16" fillId="7" borderId="14" xfId="0" applyFont="1" applyFill="1" applyBorder="1" applyAlignment="1">
      <alignment horizontal="center" vertical="center"/>
    </xf>
    <xf numFmtId="0" fontId="33" fillId="0" borderId="0" xfId="0" applyFont="1" applyBorder="1" applyAlignment="1">
      <alignment horizontal="right" vertical="center" textRotation="255"/>
    </xf>
    <xf numFmtId="0" fontId="33" fillId="0" borderId="179" xfId="0" applyFont="1" applyBorder="1" applyAlignment="1">
      <alignment horizontal="center" vertical="center"/>
    </xf>
    <xf numFmtId="0" fontId="33" fillId="0" borderId="180" xfId="0" applyFont="1" applyBorder="1" applyAlignment="1">
      <alignment horizontal="center" vertical="center"/>
    </xf>
    <xf numFmtId="0" fontId="33" fillId="0" borderId="187" xfId="0" applyFont="1" applyBorder="1" applyAlignment="1">
      <alignment horizontal="center" vertical="center"/>
    </xf>
    <xf numFmtId="0" fontId="33" fillId="0" borderId="188" xfId="0" applyFont="1" applyBorder="1" applyAlignment="1">
      <alignment horizontal="center" vertical="center"/>
    </xf>
    <xf numFmtId="0" fontId="33" fillId="0" borderId="192" xfId="0" applyFont="1" applyBorder="1" applyAlignment="1">
      <alignment horizontal="center" vertical="center"/>
    </xf>
    <xf numFmtId="0" fontId="33" fillId="0" borderId="193" xfId="0" applyFont="1" applyBorder="1" applyAlignment="1">
      <alignment horizontal="center" vertical="center"/>
    </xf>
    <xf numFmtId="0" fontId="16" fillId="10" borderId="23" xfId="0" applyFont="1" applyFill="1" applyBorder="1" applyAlignment="1">
      <alignment horizontal="right" vertical="center"/>
    </xf>
    <xf numFmtId="0" fontId="16" fillId="10" borderId="89" xfId="0" applyFont="1" applyFill="1" applyBorder="1" applyAlignment="1">
      <alignment horizontal="right" vertical="center"/>
    </xf>
    <xf numFmtId="0" fontId="16" fillId="10" borderId="82" xfId="0" applyFont="1" applyFill="1" applyBorder="1" applyAlignment="1">
      <alignment horizontal="right" vertical="center"/>
    </xf>
    <xf numFmtId="0" fontId="28" fillId="9" borderId="10" xfId="0" applyFont="1" applyFill="1" applyBorder="1" applyAlignment="1">
      <alignment horizontal="center" vertical="center"/>
    </xf>
    <xf numFmtId="0" fontId="28" fillId="9" borderId="19" xfId="0" applyFont="1" applyFill="1" applyBorder="1" applyAlignment="1">
      <alignment horizontal="center" vertical="center"/>
    </xf>
    <xf numFmtId="0" fontId="32" fillId="12" borderId="173" xfId="0" applyFont="1" applyFill="1" applyBorder="1" applyAlignment="1">
      <alignment horizontal="center"/>
    </xf>
    <xf numFmtId="0" fontId="32" fillId="12" borderId="174" xfId="0" applyFont="1" applyFill="1" applyBorder="1" applyAlignment="1">
      <alignment horizontal="center"/>
    </xf>
    <xf numFmtId="0" fontId="32" fillId="12" borderId="175" xfId="0" applyFont="1" applyFill="1" applyBorder="1" applyAlignment="1">
      <alignment horizontal="center"/>
    </xf>
  </cellXfs>
  <cellStyles count="3">
    <cellStyle name="桁区切り" xfId="2" builtinId="6"/>
    <cellStyle name="標準" xfId="0" builtinId="0"/>
    <cellStyle name="標準 2" xfId="1"/>
  </cellStyles>
  <dxfs count="95">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13"/>
      </font>
    </dxf>
    <dxf>
      <font>
        <condense val="0"/>
        <extend val="0"/>
        <color indexed="11"/>
      </font>
    </dxf>
    <dxf>
      <font>
        <condense val="0"/>
        <extend val="0"/>
        <color indexed="11"/>
      </font>
    </dxf>
    <dxf>
      <font>
        <condense val="0"/>
        <extend val="0"/>
        <color indexed="11"/>
      </font>
    </dxf>
    <dxf>
      <font>
        <condense val="0"/>
        <extend val="0"/>
        <color indexed="11"/>
      </font>
    </dxf>
    <dxf>
      <font>
        <condense val="0"/>
        <extend val="0"/>
        <color indexed="11"/>
      </font>
    </dxf>
    <dxf>
      <font>
        <condense val="0"/>
        <extend val="0"/>
        <color indexed="11"/>
      </font>
    </dxf>
    <dxf>
      <font>
        <condense val="0"/>
        <extend val="0"/>
        <color indexed="11"/>
      </font>
    </dxf>
    <dxf>
      <font>
        <condense val="0"/>
        <extend val="0"/>
        <color indexed="11"/>
      </font>
    </dxf>
    <dxf>
      <font>
        <condense val="0"/>
        <extend val="0"/>
        <color indexed="11"/>
      </font>
    </dxf>
    <dxf>
      <font>
        <condense val="0"/>
        <extend val="0"/>
        <color indexed="11"/>
      </font>
    </dxf>
    <dxf>
      <font>
        <condense val="0"/>
        <extend val="0"/>
        <color indexed="11"/>
      </font>
    </dxf>
    <dxf>
      <font>
        <condense val="0"/>
        <extend val="0"/>
        <color indexed="11"/>
      </font>
    </dxf>
    <dxf>
      <font>
        <condense val="0"/>
        <extend val="0"/>
        <color indexed="11"/>
      </font>
    </dxf>
    <dxf>
      <font>
        <condense val="0"/>
        <extend val="0"/>
        <color indexed="11"/>
      </font>
    </dxf>
    <dxf>
      <font>
        <condense val="0"/>
        <extend val="0"/>
        <color indexed="11"/>
      </font>
    </dxf>
    <dxf>
      <font>
        <condense val="0"/>
        <extend val="0"/>
        <color indexed="13"/>
      </font>
    </dxf>
    <dxf>
      <font>
        <condense val="0"/>
        <extend val="0"/>
        <color indexed="13"/>
      </font>
    </dxf>
    <dxf>
      <font>
        <condense val="0"/>
        <extend val="0"/>
        <color indexed="11"/>
      </font>
    </dxf>
    <dxf>
      <font>
        <condense val="0"/>
        <extend val="0"/>
        <color indexed="13"/>
      </font>
    </dxf>
    <dxf>
      <font>
        <condense val="0"/>
        <extend val="0"/>
        <color indexed="11"/>
      </font>
    </dxf>
    <dxf>
      <font>
        <condense val="0"/>
        <extend val="0"/>
        <color indexed="11"/>
      </font>
    </dxf>
    <dxf>
      <font>
        <condense val="0"/>
        <extend val="0"/>
        <color indexed="11"/>
      </font>
    </dxf>
    <dxf>
      <font>
        <condense val="0"/>
        <extend val="0"/>
        <color indexed="11"/>
      </font>
    </dxf>
    <dxf>
      <font>
        <condense val="0"/>
        <extend val="0"/>
        <color indexed="11"/>
      </font>
    </dxf>
    <dxf>
      <font>
        <condense val="0"/>
        <extend val="0"/>
        <color indexed="11"/>
      </font>
    </dxf>
    <dxf>
      <font>
        <condense val="0"/>
        <extend val="0"/>
        <color indexed="11"/>
      </font>
    </dxf>
    <dxf>
      <font>
        <condense val="0"/>
        <extend val="0"/>
        <color indexed="11"/>
      </font>
    </dxf>
    <dxf>
      <font>
        <condense val="0"/>
        <extend val="0"/>
        <color indexed="11"/>
      </font>
    </dxf>
    <dxf>
      <font>
        <condense val="0"/>
        <extend val="0"/>
        <color indexed="11"/>
      </font>
    </dxf>
    <dxf>
      <font>
        <condense val="0"/>
        <extend val="0"/>
        <color indexed="11"/>
      </font>
    </dxf>
    <dxf>
      <font>
        <condense val="0"/>
        <extend val="0"/>
        <color indexed="11"/>
      </font>
    </dxf>
    <dxf>
      <font>
        <condense val="0"/>
        <extend val="0"/>
        <color indexed="11"/>
      </font>
    </dxf>
    <dxf>
      <font>
        <condense val="0"/>
        <extend val="0"/>
        <color indexed="13"/>
      </font>
    </dxf>
    <dxf>
      <font>
        <condense val="0"/>
        <extend val="0"/>
        <color indexed="13"/>
      </font>
    </dxf>
    <dxf>
      <font>
        <condense val="0"/>
        <extend val="0"/>
        <color indexed="13"/>
      </font>
    </dxf>
    <dxf>
      <font>
        <condense val="0"/>
        <extend val="0"/>
        <color indexed="13"/>
      </font>
    </dxf>
    <dxf>
      <font>
        <condense val="0"/>
        <extend val="0"/>
        <color indexed="13"/>
      </font>
    </dxf>
    <dxf>
      <font>
        <condense val="0"/>
        <extend val="0"/>
        <color indexed="13"/>
      </font>
    </dxf>
    <dxf>
      <font>
        <condense val="0"/>
        <extend val="0"/>
        <color indexed="13"/>
      </font>
    </dxf>
    <dxf>
      <font>
        <condense val="0"/>
        <extend val="0"/>
        <color indexed="13"/>
      </font>
    </dxf>
    <dxf>
      <font>
        <condense val="0"/>
        <extend val="0"/>
        <color indexed="13"/>
      </font>
    </dxf>
    <dxf>
      <font>
        <condense val="0"/>
        <extend val="0"/>
        <color indexed="13"/>
      </font>
    </dxf>
    <dxf>
      <font>
        <condense val="0"/>
        <extend val="0"/>
        <color indexed="13"/>
      </font>
    </dxf>
    <dxf>
      <font>
        <condense val="0"/>
        <extend val="0"/>
        <color indexed="13"/>
      </font>
    </dxf>
    <dxf>
      <font>
        <condense val="0"/>
        <extend val="0"/>
        <color indexed="13"/>
      </font>
    </dxf>
    <dxf>
      <font>
        <condense val="0"/>
        <extend val="0"/>
        <color indexed="13"/>
      </font>
    </dxf>
    <dxf>
      <font>
        <condense val="0"/>
        <extend val="0"/>
        <color indexed="13"/>
      </font>
    </dxf>
    <dxf>
      <font>
        <condense val="0"/>
        <extend val="0"/>
        <color indexed="13"/>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auto="1"/>
      </font>
      <fill>
        <patternFill>
          <bgColor indexed="41"/>
        </patternFill>
      </fill>
    </dxf>
    <dxf>
      <font>
        <condense val="0"/>
        <extend val="0"/>
        <color auto="1"/>
      </font>
      <fill>
        <patternFill patternType="none">
          <bgColor indexed="65"/>
        </patternFill>
      </fill>
    </dxf>
    <dxf>
      <font>
        <condense val="0"/>
        <extend val="0"/>
        <color indexed="41"/>
      </font>
    </dxf>
    <dxf>
      <font>
        <condense val="0"/>
        <extend val="0"/>
        <color indexed="43"/>
      </font>
      <fill>
        <patternFill patternType="solid">
          <bgColor indexed="43"/>
        </patternFill>
      </fill>
    </dxf>
    <dxf>
      <font>
        <condense val="0"/>
        <extend val="0"/>
        <color indexed="42"/>
      </font>
      <fill>
        <patternFill>
          <bgColor indexed="42"/>
        </patternFill>
      </fill>
    </dxf>
    <dxf>
      <font>
        <condense val="0"/>
        <extend val="0"/>
        <color indexed="9"/>
      </font>
      <fill>
        <patternFill patternType="none">
          <bgColor indexed="65"/>
        </patternFill>
      </fill>
    </dxf>
    <dxf>
      <font>
        <condense val="0"/>
        <extend val="0"/>
        <color indexed="8"/>
      </font>
      <fill>
        <patternFill patternType="solid">
          <bgColor indexed="43"/>
        </patternFill>
      </fill>
    </dxf>
    <dxf>
      <font>
        <condense val="0"/>
        <extend val="0"/>
        <color indexed="9"/>
      </font>
    </dxf>
    <dxf>
      <fill>
        <patternFill patternType="solid">
          <bgColor indexed="41"/>
        </patternFill>
      </fill>
    </dxf>
    <dxf>
      <fill>
        <patternFill>
          <bgColor indexed="41"/>
        </patternFill>
      </fill>
    </dxf>
    <dxf>
      <fill>
        <patternFill patternType="none">
          <bgColor indexed="65"/>
        </patternFill>
      </fill>
    </dxf>
    <dxf>
      <font>
        <condense val="0"/>
        <extend val="0"/>
        <color indexed="9"/>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
      <font>
        <condense val="0"/>
        <extend val="0"/>
        <color indexed="9"/>
      </font>
    </dxf>
    <dxf>
      <font>
        <condense val="0"/>
        <extend val="0"/>
        <color indexed="9"/>
      </font>
    </dxf>
    <dxf>
      <font>
        <condense val="0"/>
        <extend val="0"/>
        <color indexed="13"/>
      </font>
    </dxf>
    <dxf>
      <font>
        <condense val="0"/>
        <extend val="0"/>
        <color indexed="9"/>
      </font>
    </dxf>
    <dxf>
      <font>
        <condense val="0"/>
        <extend val="0"/>
        <color indexed="9"/>
      </font>
    </dxf>
    <dxf>
      <font>
        <condense val="0"/>
        <extend val="0"/>
        <color auto="1"/>
      </font>
      <fill>
        <patternFill patternType="none">
          <bgColor indexed="65"/>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GBox" noThreeD="1"/>
</file>

<file path=xl/ctrlProps/ctrlProp2.xml><?xml version="1.0" encoding="utf-8"?>
<formControlPr xmlns="http://schemas.microsoft.com/office/spreadsheetml/2009/9/main" objectType="Radio" firstButton="1" fmlaLink="$I$126" noThreeD="1"/>
</file>

<file path=xl/ctrlProps/ctrlProp3.xml><?xml version="1.0" encoding="utf-8"?>
<formControlPr xmlns="http://schemas.microsoft.com/office/spreadsheetml/2009/9/main" objectType="Radio" checked="Checked" lockText="1" noThreeD="1"/>
</file>

<file path=xl/ctrlProps/ctrlProp4.xml><?xml version="1.0" encoding="utf-8"?>
<formControlPr xmlns="http://schemas.microsoft.com/office/spreadsheetml/2009/9/main" objectType="GBox" noThreeD="1"/>
</file>

<file path=xl/ctrlProps/ctrlProp5.xml><?xml version="1.0" encoding="utf-8"?>
<formControlPr xmlns="http://schemas.microsoft.com/office/spreadsheetml/2009/9/main" objectType="Radio" checked="Checked" firstButton="1" fmlaLink="$Q$2" lockText="1" noThreeD="1"/>
</file>

<file path=xl/ctrlProps/ctrlProp6.xml><?xml version="1.0" encoding="utf-8"?>
<formControlPr xmlns="http://schemas.microsoft.com/office/spreadsheetml/2009/9/main" objectType="Radio" lockText="1" noThreeD="1"/>
</file>

<file path=xl/drawings/drawing1.xml><?xml version="1.0" encoding="utf-8"?>
<xdr:wsDr xmlns:xdr="http://schemas.openxmlformats.org/drawingml/2006/spreadsheetDrawing" xmlns:a="http://schemas.openxmlformats.org/drawingml/2006/main">
  <xdr:twoCellAnchor>
    <xdr:from>
      <xdr:col>9</xdr:col>
      <xdr:colOff>85725</xdr:colOff>
      <xdr:row>148</xdr:row>
      <xdr:rowOff>38100</xdr:rowOff>
    </xdr:from>
    <xdr:to>
      <xdr:col>9</xdr:col>
      <xdr:colOff>171450</xdr:colOff>
      <xdr:row>150</xdr:row>
      <xdr:rowOff>142875</xdr:rowOff>
    </xdr:to>
    <xdr:sp macro="" textlink="">
      <xdr:nvSpPr>
        <xdr:cNvPr id="2" name="AutoShape 14"/>
        <xdr:cNvSpPr>
          <a:spLocks/>
        </xdr:cNvSpPr>
      </xdr:nvSpPr>
      <xdr:spPr bwMode="auto">
        <a:xfrm>
          <a:off x="5686425" y="25736550"/>
          <a:ext cx="85725" cy="447675"/>
        </a:xfrm>
        <a:prstGeom prst="rightBrace">
          <a:avLst>
            <a:gd name="adj1" fmla="val 43519"/>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333375</xdr:colOff>
      <xdr:row>147</xdr:row>
      <xdr:rowOff>104775</xdr:rowOff>
    </xdr:from>
    <xdr:to>
      <xdr:col>11</xdr:col>
      <xdr:colOff>695325</xdr:colOff>
      <xdr:row>151</xdr:row>
      <xdr:rowOff>57150</xdr:rowOff>
    </xdr:to>
    <xdr:sp macro="" textlink="">
      <xdr:nvSpPr>
        <xdr:cNvPr id="3" name="AutoShape 15"/>
        <xdr:cNvSpPr>
          <a:spLocks noChangeArrowheads="1"/>
        </xdr:cNvSpPr>
      </xdr:nvSpPr>
      <xdr:spPr bwMode="auto">
        <a:xfrm>
          <a:off x="5934075" y="25631775"/>
          <a:ext cx="1790700" cy="638175"/>
        </a:xfrm>
        <a:prstGeom prst="roundRect">
          <a:avLst>
            <a:gd name="adj" fmla="val 16667"/>
          </a:avLst>
        </a:prstGeom>
        <a:solidFill>
          <a:srgbClr val="FFFF99"/>
        </a:solidFill>
        <a:ln w="9525">
          <a:solidFill>
            <a:srgbClr val="000000"/>
          </a:solidFill>
          <a:round/>
          <a:headEnd/>
          <a:tailEnd/>
        </a:ln>
      </xdr:spPr>
      <xdr:txBody>
        <a:bodyPr vertOverflow="clip" wrap="square" lIns="27432" tIns="18288" rIns="0" bIns="0" anchor="t" upright="1"/>
        <a:lstStyle/>
        <a:p>
          <a:pPr algn="l" rtl="0">
            <a:lnSpc>
              <a:spcPts val="1300"/>
            </a:lnSpc>
            <a:defRPr sz="1000"/>
          </a:pPr>
          <a:r>
            <a:rPr lang="en-US" altLang="ja-JP" sz="1100" b="0" i="0" u="none" strike="noStrike" baseline="0">
              <a:solidFill>
                <a:srgbClr val="000000"/>
              </a:solidFill>
              <a:latin typeface="ＭＳ Ｐゴシック"/>
              <a:ea typeface="ＭＳ Ｐゴシック"/>
            </a:rPr>
            <a:t>8</a:t>
          </a: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24</a:t>
          </a:r>
          <a:r>
            <a:rPr lang="ja-JP" altLang="en-US" sz="1100" b="0" i="0" u="none" strike="noStrike" baseline="0">
              <a:solidFill>
                <a:srgbClr val="000000"/>
              </a:solidFill>
              <a:latin typeface="ＭＳ Ｐゴシック"/>
              <a:ea typeface="ＭＳ Ｐゴシック"/>
            </a:rPr>
            <a:t>以外で、該当する科目があったら、計算して記入。</a:t>
          </a:r>
        </a:p>
        <a:p>
          <a:pPr algn="l" rtl="0">
            <a:defRPr sz="1000"/>
          </a:pPr>
          <a:r>
            <a:rPr lang="ja-JP" altLang="en-US" sz="1100" b="0" i="0" u="none" strike="noStrike" baseline="0">
              <a:solidFill>
                <a:srgbClr val="000000"/>
              </a:solidFill>
              <a:latin typeface="ＭＳ Ｐゴシック"/>
              <a:ea typeface="ＭＳ Ｐゴシック"/>
            </a:rPr>
            <a:t>（例）燃料費→原材料費</a:t>
          </a:r>
        </a:p>
      </xdr:txBody>
    </xdr:sp>
    <xdr:clientData fPrintsWithSheet="0"/>
  </xdr:twoCellAnchor>
  <mc:AlternateContent xmlns:mc="http://schemas.openxmlformats.org/markup-compatibility/2006">
    <mc:Choice xmlns:a14="http://schemas.microsoft.com/office/drawing/2010/main" Requires="a14">
      <xdr:twoCellAnchor editAs="oneCell">
        <xdr:from>
          <xdr:col>8</xdr:col>
          <xdr:colOff>0</xdr:colOff>
          <xdr:row>125</xdr:row>
          <xdr:rowOff>0</xdr:rowOff>
        </xdr:from>
        <xdr:to>
          <xdr:col>8</xdr:col>
          <xdr:colOff>703385</xdr:colOff>
          <xdr:row>127</xdr:row>
          <xdr:rowOff>0</xdr:rowOff>
        </xdr:to>
        <xdr:sp macro="" textlink="">
          <xdr:nvSpPr>
            <xdr:cNvPr id="2049" name="Group Box 1" hidden="1">
              <a:extLst>
                <a:ext uri="{63B3BB69-23CF-44E3-9099-C40C66FF867C}">
                  <a14:compatExt spid="_x0000_s204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77372</xdr:colOff>
          <xdr:row>124</xdr:row>
          <xdr:rowOff>154745</xdr:rowOff>
        </xdr:from>
        <xdr:to>
          <xdr:col>8</xdr:col>
          <xdr:colOff>583809</xdr:colOff>
          <xdr:row>126</xdr:row>
          <xdr:rowOff>56271</xdr:rowOff>
        </xdr:to>
        <xdr:sp macro="" textlink="">
          <xdr:nvSpPr>
            <xdr:cNvPr id="2050" name="Option Button 2" hidden="1">
              <a:extLst>
                <a:ext uri="{63B3BB69-23CF-44E3-9099-C40C66FF867C}">
                  <a14:compatExt spid="_x0000_s2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定率</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77372</xdr:colOff>
          <xdr:row>125</xdr:row>
          <xdr:rowOff>126609</xdr:rowOff>
        </xdr:from>
        <xdr:to>
          <xdr:col>8</xdr:col>
          <xdr:colOff>618978</xdr:colOff>
          <xdr:row>127</xdr:row>
          <xdr:rowOff>28135</xdr:rowOff>
        </xdr:to>
        <xdr:sp macro="" textlink="">
          <xdr:nvSpPr>
            <xdr:cNvPr id="2051" name="Option Button 3" hidden="1">
              <a:extLst>
                <a:ext uri="{63B3BB69-23CF-44E3-9099-C40C66FF867C}">
                  <a14:compatExt spid="_x0000_s2051"/>
                </a:ext>
              </a:extLst>
            </xdr:cNvPr>
            <xdr:cNvSpPr/>
          </xdr:nvSpPr>
          <xdr:spPr bwMode="auto">
            <a:xfrm>
              <a:off x="0" y="0"/>
              <a:ext cx="0" cy="0"/>
            </a:xfrm>
            <a:prstGeom prst="rect">
              <a:avLst/>
            </a:prstGeom>
            <a:noFill/>
            <a:ln>
              <a:noFill/>
            </a:ln>
            <a:extLst>
              <a:ext uri="{909E8E84-426E-40DD-AFC4-6F175D3DCCD1}">
                <a14:hiddenFill>
                  <a:solidFill>
                    <a:srgbClr val="339966" mc:Ignorable="a14" a14:legacySpreadsheetColorIndex="57"/>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定額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xdr:row>
          <xdr:rowOff>0</xdr:rowOff>
        </xdr:from>
        <xdr:to>
          <xdr:col>18</xdr:col>
          <xdr:colOff>0</xdr:colOff>
          <xdr:row>3</xdr:row>
          <xdr:rowOff>0</xdr:rowOff>
        </xdr:to>
        <xdr:sp macro="" textlink="">
          <xdr:nvSpPr>
            <xdr:cNvPr id="2052" name="Group Box 4" hidden="1">
              <a:extLst>
                <a:ext uri="{63B3BB69-23CF-44E3-9099-C40C66FF867C}">
                  <a14:compatExt spid="_x0000_s205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63305</xdr:colOff>
          <xdr:row>1</xdr:row>
          <xdr:rowOff>56271</xdr:rowOff>
        </xdr:from>
        <xdr:to>
          <xdr:col>17</xdr:col>
          <xdr:colOff>407963</xdr:colOff>
          <xdr:row>1</xdr:row>
          <xdr:rowOff>267286</xdr:rowOff>
        </xdr:to>
        <xdr:sp macro="" textlink="">
          <xdr:nvSpPr>
            <xdr:cNvPr id="2053" name="Option Button 5" hidden="1">
              <a:extLst>
                <a:ext uri="{63B3BB69-23CF-44E3-9099-C40C66FF867C}">
                  <a14:compatExt spid="_x0000_s2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作成中</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77372</xdr:colOff>
          <xdr:row>2</xdr:row>
          <xdr:rowOff>0</xdr:rowOff>
        </xdr:from>
        <xdr:to>
          <xdr:col>17</xdr:col>
          <xdr:colOff>407963</xdr:colOff>
          <xdr:row>2</xdr:row>
          <xdr:rowOff>196948</xdr:rowOff>
        </xdr:to>
        <xdr:sp macro="" textlink="">
          <xdr:nvSpPr>
            <xdr:cNvPr id="2054" name="Option Button 6" hidden="1">
              <a:extLst>
                <a:ext uri="{63B3BB69-23CF-44E3-9099-C40C66FF867C}">
                  <a14:compatExt spid="_x0000_s2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印刷時</a:t>
              </a:r>
            </a:p>
          </xdr:txBody>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11962/Desktop/&#9734;&#30003;&#35531;&#26360;&#19968;&#24335;&#26032;&#27096;&#24335;&#9734;&#12304;&#28187;&#20385;&#20767;&#21364;&#22793;&#26356;&#12305;H220212&#9313;&#65288;4&#26376;&#35469;&#23450;&#12363;&#12425;&#65289;&#20196;&#2164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申請書鏡"/>
      <sheetName val="2頁①②③"/>
      <sheetName val="3頁③④"/>
      <sheetName val="4頁⑤⑥⑦"/>
      <sheetName val="5頁(農業労力)"/>
      <sheetName val="④別紙"/>
      <sheetName val="個人収支"/>
      <sheetName val="(旧減価償却率）法人収支 "/>
      <sheetName val="分析"/>
      <sheetName val="個人収支記入の注意点"/>
      <sheetName val="個人フォロー"/>
      <sheetName val="法人フォロー"/>
    </sheetNames>
    <sheetDataSet>
      <sheetData sheetId="0"/>
      <sheetData sheetId="1">
        <row r="16">
          <cell r="J16">
            <v>6</v>
          </cell>
        </row>
      </sheetData>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2.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omments" Target="../comments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B1:BS98"/>
  <sheetViews>
    <sheetView showGridLines="0" tabSelected="1" view="pageBreakPreview" topLeftCell="E2" zoomScaleNormal="100" zoomScaleSheetLayoutView="100" workbookViewId="0">
      <selection activeCell="AL5" sqref="AL5"/>
    </sheetView>
  </sheetViews>
  <sheetFormatPr defaultColWidth="9.33203125" defaultRowHeight="14.4" x14ac:dyDescent="0.25"/>
  <cols>
    <col min="1" max="1" width="9.33203125" style="3"/>
    <col min="2" max="2" width="1.44140625" style="14" customWidth="1"/>
    <col min="3" max="20" width="5.44140625" style="3" customWidth="1"/>
    <col min="21" max="34" width="5.77734375" style="3" customWidth="1"/>
    <col min="35" max="35" width="2.33203125" style="3" customWidth="1"/>
    <col min="36" max="36" width="2.33203125" style="40" customWidth="1"/>
    <col min="37" max="37" width="13.77734375" style="3" customWidth="1"/>
    <col min="38" max="38" width="15.109375" style="3" customWidth="1"/>
    <col min="39" max="16384" width="9.33203125" style="3"/>
  </cols>
  <sheetData>
    <row r="1" spans="3:71" ht="20.100000000000001" hidden="1" customHeight="1" x14ac:dyDescent="0.25">
      <c r="D1" s="1"/>
      <c r="E1" s="1"/>
      <c r="F1" s="1"/>
      <c r="G1" s="1"/>
      <c r="Q1" s="1"/>
      <c r="T1" s="7"/>
      <c r="AG1" s="721"/>
      <c r="AH1" s="721"/>
    </row>
    <row r="2" spans="3:71" ht="20.100000000000001" customHeight="1" x14ac:dyDescent="0.25">
      <c r="C2" s="4"/>
      <c r="AC2" s="413"/>
      <c r="AD2" s="413"/>
      <c r="AE2" s="413"/>
      <c r="AF2" s="413"/>
      <c r="AG2" s="413"/>
      <c r="AH2" s="413"/>
      <c r="AK2" s="418"/>
    </row>
    <row r="3" spans="3:71" ht="20.100000000000001" customHeight="1" thickBot="1" x14ac:dyDescent="0.3">
      <c r="C3" s="724" t="s">
        <v>457</v>
      </c>
      <c r="D3" s="724"/>
      <c r="E3" s="724"/>
      <c r="F3" s="724"/>
      <c r="G3" s="724"/>
      <c r="H3" s="724"/>
      <c r="I3" s="724"/>
      <c r="J3" s="724"/>
      <c r="K3" s="724"/>
      <c r="L3" s="724"/>
      <c r="M3" s="724"/>
      <c r="N3" s="724"/>
      <c r="O3" s="724"/>
      <c r="P3" s="724"/>
      <c r="Q3" s="724"/>
      <c r="R3" s="724"/>
      <c r="S3" s="724"/>
      <c r="T3" s="724"/>
      <c r="U3" s="724"/>
      <c r="V3" s="724"/>
      <c r="W3" s="724"/>
      <c r="X3" s="724"/>
      <c r="Y3" s="724"/>
      <c r="Z3" s="724"/>
      <c r="AA3" s="724"/>
      <c r="AB3" s="724"/>
      <c r="AC3" s="724"/>
      <c r="AD3" s="724"/>
      <c r="AE3" s="724"/>
      <c r="AF3" s="724"/>
      <c r="AG3" s="724"/>
      <c r="AH3" s="724"/>
    </row>
    <row r="4" spans="3:71" ht="20.100000000000001" customHeight="1" thickBot="1" x14ac:dyDescent="0.3">
      <c r="T4" s="5"/>
      <c r="AC4" s="413"/>
      <c r="AD4" s="603" t="str">
        <f>AL4</f>
        <v>2024/ /</v>
      </c>
      <c r="AE4" s="604"/>
      <c r="AF4" s="604"/>
      <c r="AG4" s="604"/>
      <c r="AH4" s="604"/>
      <c r="AK4" s="410" t="s">
        <v>373</v>
      </c>
      <c r="AL4" s="422" t="s">
        <v>458</v>
      </c>
    </row>
    <row r="5" spans="3:71" ht="24.95" customHeight="1" thickBot="1" x14ac:dyDescent="0.3">
      <c r="C5" s="398" t="s">
        <v>372</v>
      </c>
      <c r="D5" s="728" t="s">
        <v>85</v>
      </c>
      <c r="E5" s="728"/>
      <c r="F5" s="728"/>
      <c r="G5" s="728"/>
      <c r="H5" s="728"/>
      <c r="I5" s="729"/>
      <c r="L5" s="732" t="s">
        <v>69</v>
      </c>
      <c r="M5" s="744" t="s">
        <v>70</v>
      </c>
      <c r="N5" s="745"/>
      <c r="O5" s="745"/>
      <c r="P5" s="746"/>
      <c r="Q5" s="750"/>
      <c r="R5" s="750"/>
      <c r="S5" s="750"/>
      <c r="T5" s="750"/>
      <c r="U5" s="750"/>
      <c r="V5" s="750"/>
      <c r="W5" s="750"/>
      <c r="X5" s="750"/>
      <c r="Y5" s="756"/>
      <c r="Z5" s="756"/>
      <c r="AA5" s="756"/>
      <c r="AB5" s="749" t="s">
        <v>65</v>
      </c>
      <c r="AC5" s="749"/>
      <c r="AD5" s="750"/>
      <c r="AE5" s="750"/>
      <c r="AF5" s="750"/>
      <c r="AG5" s="750"/>
      <c r="AH5" s="751"/>
      <c r="AI5" s="14"/>
      <c r="AK5" s="417" t="s">
        <v>377</v>
      </c>
      <c r="AL5" s="421">
        <v>11</v>
      </c>
      <c r="AM5" s="14"/>
      <c r="AN5" s="14"/>
      <c r="AO5" s="14"/>
      <c r="AP5" s="14"/>
      <c r="AQ5" s="14"/>
      <c r="AR5" s="14"/>
      <c r="AS5" s="14"/>
      <c r="AT5" s="14"/>
      <c r="AU5" s="14"/>
      <c r="AV5" s="14"/>
      <c r="AW5" s="14"/>
      <c r="AX5" s="14"/>
      <c r="AY5" s="14"/>
      <c r="AZ5" s="14"/>
      <c r="BA5" s="14"/>
      <c r="BB5" s="14"/>
      <c r="BC5" s="14"/>
      <c r="BD5" s="14"/>
      <c r="BE5" s="14"/>
      <c r="BF5" s="14"/>
      <c r="BG5" s="14"/>
      <c r="BH5" s="14"/>
      <c r="BI5" s="14"/>
      <c r="BJ5" s="14"/>
      <c r="BK5" s="14"/>
      <c r="BL5" s="14"/>
      <c r="BM5" s="14"/>
      <c r="BN5" s="14"/>
      <c r="BO5" s="14"/>
      <c r="BP5" s="14"/>
      <c r="BQ5" s="14"/>
    </row>
    <row r="6" spans="3:71" ht="24.95" customHeight="1" x14ac:dyDescent="0.25">
      <c r="C6" s="10"/>
      <c r="D6" s="730" t="s">
        <v>86</v>
      </c>
      <c r="E6" s="730"/>
      <c r="F6" s="730"/>
      <c r="G6" s="730"/>
      <c r="H6" s="730"/>
      <c r="I6" s="731"/>
      <c r="L6" s="733"/>
      <c r="M6" s="741" t="s">
        <v>71</v>
      </c>
      <c r="N6" s="742"/>
      <c r="O6" s="742"/>
      <c r="P6" s="743"/>
      <c r="Q6" s="808"/>
      <c r="R6" s="689"/>
      <c r="S6" s="689"/>
      <c r="T6" s="689"/>
      <c r="U6" s="689"/>
      <c r="V6" s="689"/>
      <c r="W6" s="689"/>
      <c r="X6" s="690"/>
      <c r="Y6" s="656" t="s">
        <v>1</v>
      </c>
      <c r="Z6" s="656"/>
      <c r="AA6" s="656"/>
      <c r="AB6" s="747"/>
      <c r="AC6" s="747"/>
      <c r="AD6" s="747"/>
      <c r="AE6" s="747"/>
      <c r="AF6" s="747"/>
      <c r="AG6" s="747"/>
      <c r="AH6" s="748"/>
      <c r="AI6" s="14"/>
      <c r="AK6" s="37"/>
      <c r="AL6" s="37"/>
      <c r="AN6" s="724"/>
      <c r="AO6" s="724"/>
      <c r="AP6" s="724"/>
      <c r="AQ6" s="724"/>
      <c r="AR6" s="724"/>
      <c r="AS6" s="724"/>
      <c r="AT6" s="724"/>
      <c r="AU6" s="724"/>
      <c r="AV6" s="724"/>
      <c r="AW6" s="724"/>
      <c r="AX6" s="724"/>
      <c r="AY6" s="724"/>
      <c r="AZ6" s="724"/>
      <c r="BA6" s="724"/>
      <c r="BB6" s="724"/>
      <c r="BC6" s="724"/>
      <c r="BD6" s="724"/>
      <c r="BE6" s="724"/>
      <c r="BF6" s="724"/>
      <c r="BG6" s="724"/>
      <c r="BH6" s="724"/>
      <c r="BI6" s="724"/>
      <c r="BJ6" s="724"/>
      <c r="BK6" s="724"/>
      <c r="BL6" s="724"/>
      <c r="BM6" s="724"/>
      <c r="BN6" s="724"/>
      <c r="BO6" s="724"/>
      <c r="BP6" s="724"/>
      <c r="BQ6" s="724"/>
      <c r="BR6" s="724"/>
      <c r="BS6" s="724"/>
    </row>
    <row r="7" spans="3:71" ht="24.95" customHeight="1" x14ac:dyDescent="0.25">
      <c r="C7" s="10"/>
      <c r="D7" s="730" t="s">
        <v>87</v>
      </c>
      <c r="E7" s="730"/>
      <c r="F7" s="730"/>
      <c r="G7" s="730"/>
      <c r="H7" s="730"/>
      <c r="I7" s="731"/>
      <c r="L7" s="733"/>
      <c r="M7" s="738" t="s">
        <v>80</v>
      </c>
      <c r="N7" s="739"/>
      <c r="O7" s="739"/>
      <c r="P7" s="740"/>
      <c r="Q7" s="808"/>
      <c r="R7" s="689"/>
      <c r="S7" s="689"/>
      <c r="T7" s="689"/>
      <c r="U7" s="689"/>
      <c r="V7" s="689"/>
      <c r="W7" s="689"/>
      <c r="X7" s="690"/>
      <c r="Y7" s="755" t="s">
        <v>74</v>
      </c>
      <c r="Z7" s="755"/>
      <c r="AA7" s="755"/>
      <c r="AB7" s="747"/>
      <c r="AC7" s="747"/>
      <c r="AD7" s="747"/>
      <c r="AE7" s="747"/>
      <c r="AF7" s="747"/>
      <c r="AG7" s="747"/>
      <c r="AH7" s="748"/>
      <c r="AI7" s="14"/>
      <c r="AK7" s="14"/>
      <c r="AN7" s="14"/>
      <c r="AO7" s="14"/>
      <c r="AP7" s="14"/>
      <c r="AQ7" s="14"/>
      <c r="AR7" s="14"/>
      <c r="AS7" s="14"/>
      <c r="AT7" s="14"/>
      <c r="AU7" s="14"/>
      <c r="AV7" s="14"/>
      <c r="AW7" s="14"/>
      <c r="AX7" s="14"/>
      <c r="AY7" s="14"/>
      <c r="AZ7" s="14"/>
      <c r="BA7" s="14"/>
      <c r="BB7" s="14"/>
      <c r="BC7" s="14"/>
      <c r="BD7" s="14"/>
      <c r="BE7" s="5"/>
      <c r="BF7" s="14"/>
      <c r="BG7" s="14"/>
      <c r="BH7" s="14"/>
      <c r="BI7" s="14"/>
      <c r="BJ7" s="14"/>
      <c r="BK7" s="14"/>
      <c r="BL7" s="14"/>
      <c r="BM7" s="14"/>
      <c r="BN7" s="14"/>
      <c r="BO7" s="14"/>
      <c r="BP7" s="14"/>
      <c r="BQ7" s="14"/>
      <c r="BR7" s="14"/>
      <c r="BS7" s="5"/>
    </row>
    <row r="8" spans="3:71" ht="24.95" customHeight="1" thickBot="1" x14ac:dyDescent="0.3">
      <c r="C8" s="11"/>
      <c r="D8" s="757" t="s">
        <v>0</v>
      </c>
      <c r="E8" s="757"/>
      <c r="F8" s="757"/>
      <c r="G8" s="757"/>
      <c r="H8" s="757"/>
      <c r="I8" s="758"/>
      <c r="L8" s="734"/>
      <c r="M8" s="735" t="s">
        <v>72</v>
      </c>
      <c r="N8" s="736"/>
      <c r="O8" s="736"/>
      <c r="P8" s="737"/>
      <c r="Q8" s="753"/>
      <c r="R8" s="752"/>
      <c r="S8" s="752"/>
      <c r="T8" s="752"/>
      <c r="U8" s="752"/>
      <c r="V8" s="752"/>
      <c r="W8" s="752"/>
      <c r="X8" s="752"/>
      <c r="Y8" s="752" t="s">
        <v>2</v>
      </c>
      <c r="Z8" s="752"/>
      <c r="AA8" s="752"/>
      <c r="AB8" s="752"/>
      <c r="AC8" s="752"/>
      <c r="AD8" s="752"/>
      <c r="AE8" s="752"/>
      <c r="AF8" s="752"/>
      <c r="AG8" s="752"/>
      <c r="AH8" s="754"/>
      <c r="AN8" s="8"/>
      <c r="AO8" s="822"/>
      <c r="AP8" s="822"/>
      <c r="AQ8" s="822"/>
      <c r="AR8" s="822"/>
      <c r="AS8" s="822"/>
      <c r="AT8" s="822"/>
      <c r="AU8" s="14"/>
      <c r="AV8" s="14"/>
      <c r="AW8" s="823"/>
      <c r="AX8" s="824"/>
      <c r="AY8" s="824"/>
      <c r="AZ8" s="824"/>
      <c r="BA8" s="824"/>
      <c r="BB8" s="824"/>
      <c r="BC8" s="824"/>
      <c r="BD8" s="824"/>
      <c r="BE8" s="824"/>
      <c r="BF8" s="824"/>
      <c r="BG8" s="824"/>
      <c r="BH8" s="824"/>
      <c r="BI8" s="824"/>
      <c r="BJ8" s="824"/>
      <c r="BK8" s="824"/>
      <c r="BL8" s="824"/>
      <c r="BM8" s="824"/>
      <c r="BN8" s="824"/>
      <c r="BO8" s="824"/>
      <c r="BP8" s="824"/>
      <c r="BQ8" s="824"/>
      <c r="BR8" s="824"/>
      <c r="BS8" s="824"/>
    </row>
    <row r="9" spans="3:71" ht="20.100000000000001" customHeight="1" x14ac:dyDescent="0.25">
      <c r="C9" s="8"/>
      <c r="D9" s="722"/>
      <c r="E9" s="722"/>
      <c r="F9" s="722"/>
      <c r="G9" s="722"/>
      <c r="H9" s="722"/>
      <c r="U9" s="6"/>
      <c r="AN9" s="8"/>
      <c r="AO9" s="825"/>
      <c r="AP9" s="825"/>
      <c r="AQ9" s="825"/>
      <c r="AR9" s="825"/>
      <c r="AS9" s="825"/>
      <c r="AT9" s="825"/>
      <c r="AU9" s="14"/>
      <c r="AV9" s="14"/>
      <c r="AW9" s="823"/>
      <c r="AX9" s="826"/>
      <c r="AY9" s="826"/>
      <c r="AZ9" s="826"/>
      <c r="BA9" s="826"/>
      <c r="BB9" s="824"/>
      <c r="BC9" s="824"/>
      <c r="BD9" s="824"/>
      <c r="BE9" s="824"/>
      <c r="BF9" s="824"/>
      <c r="BG9" s="824"/>
      <c r="BH9" s="824"/>
      <c r="BI9" s="824"/>
      <c r="BJ9" s="827"/>
      <c r="BK9" s="827"/>
      <c r="BL9" s="827"/>
      <c r="BM9" s="824"/>
      <c r="BN9" s="824"/>
      <c r="BO9" s="824"/>
      <c r="BP9" s="824"/>
      <c r="BQ9" s="824"/>
      <c r="BR9" s="824"/>
      <c r="BS9" s="824"/>
    </row>
    <row r="10" spans="3:71" ht="20.100000000000001" customHeight="1" thickBot="1" x14ac:dyDescent="0.3">
      <c r="C10" s="723" t="s">
        <v>11</v>
      </c>
      <c r="D10" s="723"/>
      <c r="E10" s="723"/>
      <c r="F10" s="723"/>
      <c r="G10" s="723"/>
      <c r="H10" s="723"/>
      <c r="I10" s="723"/>
      <c r="J10" s="723"/>
      <c r="K10" s="723"/>
      <c r="L10" s="723"/>
      <c r="M10" s="723"/>
      <c r="N10" s="723"/>
      <c r="O10" s="723"/>
      <c r="P10" s="723"/>
      <c r="Q10" s="723"/>
      <c r="R10" s="723"/>
      <c r="S10" s="723"/>
      <c r="T10" s="723"/>
      <c r="U10" s="723"/>
      <c r="V10" s="723"/>
      <c r="W10" s="723"/>
      <c r="X10" s="723"/>
      <c r="Y10" s="723"/>
      <c r="Z10" s="723"/>
      <c r="AA10" s="723"/>
      <c r="AB10" s="723"/>
      <c r="AC10" s="723"/>
      <c r="AD10" s="723"/>
      <c r="AE10" s="723"/>
      <c r="AF10" s="723"/>
      <c r="AG10" s="723"/>
      <c r="AH10" s="723"/>
      <c r="AN10" s="8"/>
      <c r="AO10" s="825"/>
      <c r="AP10" s="825"/>
      <c r="AQ10" s="825"/>
      <c r="AR10" s="825"/>
      <c r="AS10" s="825"/>
      <c r="AT10" s="825"/>
      <c r="AU10" s="14"/>
      <c r="AV10" s="14"/>
      <c r="AW10" s="823"/>
      <c r="AX10" s="823"/>
      <c r="AY10" s="824"/>
      <c r="AZ10" s="824"/>
      <c r="BA10" s="824"/>
      <c r="BB10" s="828"/>
      <c r="BC10" s="828"/>
      <c r="BD10" s="828"/>
      <c r="BE10" s="828"/>
      <c r="BF10" s="828"/>
      <c r="BG10" s="828"/>
      <c r="BH10" s="828"/>
      <c r="BI10" s="828"/>
      <c r="BJ10" s="829"/>
      <c r="BK10" s="829"/>
      <c r="BL10" s="829"/>
      <c r="BM10" s="824"/>
      <c r="BN10" s="824"/>
      <c r="BO10" s="824"/>
      <c r="BP10" s="824"/>
      <c r="BQ10" s="824"/>
      <c r="BR10" s="824"/>
      <c r="BS10" s="824"/>
    </row>
    <row r="11" spans="3:71" ht="30.05" customHeight="1" thickBot="1" x14ac:dyDescent="0.3">
      <c r="C11" s="725" t="s">
        <v>12</v>
      </c>
      <c r="D11" s="726"/>
      <c r="E11" s="726"/>
      <c r="F11" s="726"/>
      <c r="G11" s="726"/>
      <c r="H11" s="726"/>
      <c r="I11" s="726"/>
      <c r="J11" s="726"/>
      <c r="K11" s="726"/>
      <c r="L11" s="726"/>
      <c r="M11" s="726"/>
      <c r="N11" s="726"/>
      <c r="O11" s="726"/>
      <c r="P11" s="726"/>
      <c r="Q11" s="726">
        <v>1</v>
      </c>
      <c r="R11" s="726"/>
      <c r="S11" s="726"/>
      <c r="T11" s="726"/>
      <c r="U11" s="726"/>
      <c r="V11" s="726"/>
      <c r="W11" s="726"/>
      <c r="X11" s="726"/>
      <c r="Y11" s="726"/>
      <c r="Z11" s="726"/>
      <c r="AA11" s="726"/>
      <c r="AB11" s="726"/>
      <c r="AC11" s="726"/>
      <c r="AD11" s="726"/>
      <c r="AE11" s="726"/>
      <c r="AF11" s="726"/>
      <c r="AG11" s="726"/>
      <c r="AH11" s="727"/>
      <c r="AN11" s="8"/>
      <c r="AO11" s="825"/>
      <c r="AP11" s="825"/>
      <c r="AQ11" s="825"/>
      <c r="AR11" s="825"/>
      <c r="AS11" s="825"/>
      <c r="AT11" s="825"/>
      <c r="AU11" s="14"/>
      <c r="AV11" s="14"/>
      <c r="AW11" s="823"/>
      <c r="AX11" s="830"/>
      <c r="AY11" s="830"/>
      <c r="AZ11" s="830"/>
      <c r="BA11" s="830"/>
      <c r="BB11" s="824" t="s">
        <v>73</v>
      </c>
      <c r="BC11" s="824"/>
      <c r="BD11" s="824"/>
      <c r="BE11" s="824"/>
      <c r="BF11" s="824"/>
      <c r="BG11" s="824"/>
      <c r="BH11" s="824"/>
      <c r="BI11" s="824"/>
      <c r="BJ11" s="824"/>
      <c r="BK11" s="824"/>
      <c r="BL11" s="824"/>
      <c r="BM11" s="824"/>
      <c r="BN11" s="824"/>
      <c r="BO11" s="824"/>
      <c r="BP11" s="824"/>
      <c r="BQ11" s="824"/>
      <c r="BR11" s="824"/>
      <c r="BS11" s="824"/>
    </row>
    <row r="12" spans="3:71" ht="24.95" customHeight="1" thickBot="1" x14ac:dyDescent="0.3">
      <c r="C12" s="708" t="s">
        <v>21</v>
      </c>
      <c r="D12" s="709"/>
      <c r="E12" s="709"/>
      <c r="F12" s="709"/>
      <c r="G12" s="709"/>
      <c r="H12" s="709"/>
      <c r="I12" s="709"/>
      <c r="J12" s="709"/>
      <c r="K12" s="709"/>
      <c r="L12" s="709"/>
      <c r="M12" s="709"/>
      <c r="N12" s="709"/>
      <c r="O12" s="709"/>
      <c r="P12" s="709"/>
      <c r="Q12" s="709"/>
      <c r="R12" s="709"/>
      <c r="S12" s="709"/>
      <c r="T12" s="709"/>
      <c r="U12" s="709"/>
      <c r="V12" s="709"/>
      <c r="W12" s="709"/>
      <c r="X12" s="709"/>
      <c r="Y12" s="709"/>
      <c r="Z12" s="709"/>
      <c r="AA12" s="709"/>
      <c r="AB12" s="709"/>
      <c r="AC12" s="709"/>
      <c r="AD12" s="709"/>
      <c r="AE12" s="709"/>
      <c r="AF12" s="709"/>
      <c r="AG12" s="709"/>
      <c r="AH12" s="710"/>
      <c r="AN12" s="8"/>
      <c r="AO12" s="722"/>
      <c r="AP12" s="722"/>
      <c r="AQ12" s="722"/>
      <c r="AR12" s="722"/>
      <c r="AS12" s="722"/>
      <c r="AT12" s="14"/>
      <c r="AU12" s="14"/>
      <c r="AV12" s="14"/>
      <c r="AW12" s="14"/>
      <c r="AX12" s="14"/>
      <c r="AY12" s="14"/>
      <c r="AZ12" s="14"/>
      <c r="BA12" s="14"/>
      <c r="BB12" s="14"/>
      <c r="BC12" s="14"/>
      <c r="BD12" s="14"/>
      <c r="BE12" s="14"/>
      <c r="BF12" s="6"/>
      <c r="BG12" s="14"/>
      <c r="BH12" s="14"/>
      <c r="BI12" s="14"/>
      <c r="BJ12" s="14"/>
      <c r="BK12" s="14"/>
      <c r="BL12" s="14"/>
      <c r="BM12" s="14"/>
      <c r="BN12" s="14"/>
      <c r="BO12" s="14"/>
      <c r="BP12" s="14"/>
      <c r="BQ12" s="14"/>
      <c r="BR12" s="14"/>
      <c r="BS12" s="14"/>
    </row>
    <row r="13" spans="3:71" ht="20.100000000000001" customHeight="1" x14ac:dyDescent="0.25">
      <c r="C13" s="711" t="s">
        <v>17</v>
      </c>
      <c r="D13" s="712"/>
      <c r="E13" s="712"/>
      <c r="F13" s="712"/>
      <c r="G13" s="712"/>
      <c r="H13" s="712"/>
      <c r="I13" s="712"/>
      <c r="J13" s="712"/>
      <c r="K13" s="712"/>
      <c r="L13" s="712"/>
      <c r="M13" s="712"/>
      <c r="N13" s="712"/>
      <c r="O13" s="712"/>
      <c r="P13" s="712"/>
      <c r="Q13" s="712"/>
      <c r="R13" s="712"/>
      <c r="S13" s="712"/>
      <c r="T13" s="712"/>
      <c r="U13" s="712"/>
      <c r="V13" s="712"/>
      <c r="W13" s="712"/>
      <c r="X13" s="712"/>
      <c r="Y13" s="712"/>
      <c r="Z13" s="712"/>
      <c r="AA13" s="712"/>
      <c r="AB13" s="712"/>
      <c r="AC13" s="712"/>
      <c r="AD13" s="712"/>
      <c r="AE13" s="712"/>
      <c r="AF13" s="712"/>
      <c r="AG13" s="712"/>
      <c r="AH13" s="713"/>
      <c r="AN13" s="723"/>
      <c r="AO13" s="723"/>
      <c r="AP13" s="723"/>
      <c r="AQ13" s="723"/>
      <c r="AR13" s="723"/>
      <c r="AS13" s="723"/>
      <c r="AT13" s="723"/>
      <c r="AU13" s="723"/>
      <c r="AV13" s="723"/>
      <c r="AW13" s="723"/>
      <c r="AX13" s="723"/>
      <c r="AY13" s="723"/>
      <c r="AZ13" s="723"/>
      <c r="BA13" s="723"/>
      <c r="BB13" s="723"/>
      <c r="BC13" s="723"/>
      <c r="BD13" s="723"/>
      <c r="BE13" s="723"/>
      <c r="BF13" s="723"/>
      <c r="BG13" s="723"/>
      <c r="BH13" s="723"/>
      <c r="BI13" s="723"/>
      <c r="BJ13" s="723"/>
      <c r="BK13" s="723"/>
      <c r="BL13" s="723"/>
      <c r="BM13" s="723"/>
      <c r="BN13" s="723"/>
      <c r="BO13" s="723"/>
      <c r="BP13" s="723"/>
      <c r="BQ13" s="723"/>
      <c r="BR13" s="723"/>
      <c r="BS13" s="723"/>
    </row>
    <row r="14" spans="3:71" ht="20.100000000000001" customHeight="1" x14ac:dyDescent="0.25">
      <c r="C14" s="667" t="s">
        <v>13</v>
      </c>
      <c r="D14" s="654"/>
      <c r="E14" s="654"/>
      <c r="F14" s="654"/>
      <c r="G14" s="654"/>
      <c r="H14" s="654"/>
      <c r="I14" s="654"/>
      <c r="J14" s="654"/>
      <c r="K14" s="654"/>
      <c r="L14" s="654"/>
      <c r="M14" s="654"/>
      <c r="N14" s="654"/>
      <c r="O14" s="654"/>
      <c r="P14" s="654"/>
      <c r="Q14" s="654"/>
      <c r="R14" s="707"/>
      <c r="S14" s="717" t="s">
        <v>380</v>
      </c>
      <c r="T14" s="718"/>
      <c r="U14" s="718"/>
      <c r="V14" s="718"/>
      <c r="W14" s="718"/>
      <c r="X14" s="718"/>
      <c r="Y14" s="718"/>
      <c r="Z14" s="38" t="s">
        <v>378</v>
      </c>
      <c r="AA14" s="403">
        <f>AL5</f>
        <v>11</v>
      </c>
      <c r="AB14" s="38" t="s">
        <v>379</v>
      </c>
      <c r="AC14" s="38"/>
      <c r="AD14" s="38"/>
      <c r="AE14" s="38"/>
      <c r="AF14" s="38"/>
      <c r="AG14" s="38"/>
      <c r="AH14" s="39"/>
      <c r="AN14" s="721"/>
      <c r="AO14" s="721"/>
      <c r="AP14" s="721"/>
      <c r="AQ14" s="721"/>
      <c r="AR14" s="721"/>
      <c r="AS14" s="721"/>
      <c r="AT14" s="721"/>
      <c r="AU14" s="721"/>
      <c r="AV14" s="721"/>
      <c r="AW14" s="721"/>
      <c r="AX14" s="721"/>
      <c r="AY14" s="721"/>
      <c r="AZ14" s="721"/>
      <c r="BA14" s="721"/>
      <c r="BB14" s="721"/>
      <c r="BC14" s="721"/>
      <c r="BD14" s="721"/>
      <c r="BE14" s="721"/>
      <c r="BF14" s="721"/>
      <c r="BG14" s="721"/>
      <c r="BH14" s="721"/>
      <c r="BI14" s="721"/>
      <c r="BJ14" s="721"/>
      <c r="BK14" s="721"/>
      <c r="BL14" s="721"/>
      <c r="BM14" s="721"/>
      <c r="BN14" s="721"/>
      <c r="BO14" s="721"/>
      <c r="BP14" s="721"/>
      <c r="BQ14" s="721"/>
      <c r="BR14" s="721"/>
      <c r="BS14" s="721"/>
    </row>
    <row r="15" spans="3:71" ht="20.100000000000001" customHeight="1" x14ac:dyDescent="0.25">
      <c r="C15" s="719" t="s">
        <v>391</v>
      </c>
      <c r="D15" s="720"/>
      <c r="E15" s="720"/>
      <c r="F15" s="720"/>
      <c r="G15" s="720"/>
      <c r="H15" s="720"/>
      <c r="I15" s="720"/>
      <c r="J15" s="720"/>
      <c r="K15" s="720"/>
      <c r="L15" s="720"/>
      <c r="M15" s="720"/>
      <c r="N15" s="720"/>
      <c r="O15" s="720"/>
      <c r="P15" s="697" t="s">
        <v>64</v>
      </c>
      <c r="Q15" s="697"/>
      <c r="R15" s="698"/>
      <c r="S15" s="719" t="s">
        <v>391</v>
      </c>
      <c r="T15" s="720"/>
      <c r="U15" s="720"/>
      <c r="V15" s="720"/>
      <c r="W15" s="720"/>
      <c r="X15" s="720"/>
      <c r="Y15" s="720"/>
      <c r="Z15" s="720"/>
      <c r="AA15" s="720"/>
      <c r="AB15" s="720"/>
      <c r="AC15" s="720"/>
      <c r="AD15" s="720"/>
      <c r="AE15" s="720"/>
      <c r="AF15" s="697" t="s">
        <v>64</v>
      </c>
      <c r="AG15" s="697"/>
      <c r="AH15" s="698"/>
      <c r="AN15" s="833"/>
      <c r="AO15" s="833"/>
      <c r="AP15" s="833"/>
      <c r="AQ15" s="833"/>
      <c r="AR15" s="833"/>
      <c r="AS15" s="833"/>
      <c r="AT15" s="833"/>
      <c r="AU15" s="833"/>
      <c r="AV15" s="833"/>
      <c r="AW15" s="833"/>
      <c r="AX15" s="833"/>
      <c r="AY15" s="833"/>
      <c r="AZ15" s="833"/>
      <c r="BA15" s="833"/>
      <c r="BB15" s="833"/>
      <c r="BC15" s="833"/>
      <c r="BD15" s="833"/>
      <c r="BE15" s="833"/>
      <c r="BF15" s="833"/>
      <c r="BG15" s="833"/>
      <c r="BH15" s="833"/>
      <c r="BI15" s="833"/>
      <c r="BJ15" s="833"/>
      <c r="BK15" s="833"/>
      <c r="BL15" s="833"/>
      <c r="BM15" s="833"/>
      <c r="BN15" s="833"/>
      <c r="BO15" s="833"/>
      <c r="BP15" s="833"/>
      <c r="BQ15" s="833"/>
      <c r="BR15" s="833"/>
      <c r="BS15" s="833"/>
    </row>
    <row r="16" spans="3:71" ht="20.100000000000001" customHeight="1" x14ac:dyDescent="0.25">
      <c r="C16" s="701" t="s">
        <v>84</v>
      </c>
      <c r="D16" s="702"/>
      <c r="E16" s="702"/>
      <c r="F16" s="702"/>
      <c r="G16" s="702"/>
      <c r="H16" s="702"/>
      <c r="I16" s="702"/>
      <c r="J16" s="702"/>
      <c r="K16" s="702"/>
      <c r="L16" s="702"/>
      <c r="M16" s="702"/>
      <c r="N16" s="702"/>
      <c r="O16" s="702"/>
      <c r="P16" s="699"/>
      <c r="Q16" s="699"/>
      <c r="R16" s="700"/>
      <c r="S16" s="701" t="s">
        <v>83</v>
      </c>
      <c r="T16" s="702"/>
      <c r="U16" s="702"/>
      <c r="V16" s="702"/>
      <c r="W16" s="702"/>
      <c r="X16" s="702"/>
      <c r="Y16" s="702"/>
      <c r="Z16" s="702"/>
      <c r="AA16" s="702"/>
      <c r="AB16" s="702"/>
      <c r="AC16" s="702"/>
      <c r="AD16" s="702"/>
      <c r="AE16" s="702"/>
      <c r="AF16" s="699"/>
      <c r="AG16" s="699"/>
      <c r="AH16" s="700"/>
      <c r="AN16" s="723"/>
      <c r="AO16" s="723"/>
      <c r="AP16" s="723"/>
      <c r="AQ16" s="723"/>
      <c r="AR16" s="723"/>
      <c r="AS16" s="723"/>
      <c r="AT16" s="723"/>
      <c r="AU16" s="723"/>
      <c r="AV16" s="723"/>
      <c r="AW16" s="723"/>
      <c r="AX16" s="723"/>
      <c r="AY16" s="723"/>
      <c r="AZ16" s="723"/>
      <c r="BA16" s="723"/>
      <c r="BB16" s="723"/>
      <c r="BC16" s="723"/>
      <c r="BD16" s="723"/>
      <c r="BE16" s="723"/>
      <c r="BF16" s="723"/>
      <c r="BG16" s="723"/>
      <c r="BH16" s="723"/>
      <c r="BI16" s="723"/>
      <c r="BJ16" s="723"/>
      <c r="BK16" s="723"/>
      <c r="BL16" s="723"/>
      <c r="BM16" s="723"/>
      <c r="BN16" s="723"/>
      <c r="BO16" s="723"/>
      <c r="BP16" s="723"/>
      <c r="BQ16" s="723"/>
      <c r="BR16" s="723"/>
      <c r="BS16" s="723"/>
    </row>
    <row r="17" spans="3:71" ht="20.100000000000001" customHeight="1" thickBot="1" x14ac:dyDescent="0.3">
      <c r="C17" s="714" t="s">
        <v>32</v>
      </c>
      <c r="D17" s="715"/>
      <c r="E17" s="715"/>
      <c r="F17" s="715"/>
      <c r="G17" s="715"/>
      <c r="H17" s="715"/>
      <c r="I17" s="715"/>
      <c r="J17" s="715"/>
      <c r="K17" s="715"/>
      <c r="L17" s="715"/>
      <c r="M17" s="715"/>
      <c r="N17" s="715"/>
      <c r="O17" s="715"/>
      <c r="P17" s="715"/>
      <c r="Q17" s="715"/>
      <c r="R17" s="716"/>
      <c r="S17" s="714" t="s">
        <v>32</v>
      </c>
      <c r="T17" s="715"/>
      <c r="U17" s="715"/>
      <c r="V17" s="715"/>
      <c r="W17" s="715"/>
      <c r="X17" s="715"/>
      <c r="Y17" s="715"/>
      <c r="Z17" s="715"/>
      <c r="AA17" s="715"/>
      <c r="AB17" s="715"/>
      <c r="AC17" s="715"/>
      <c r="AD17" s="715"/>
      <c r="AE17" s="715"/>
      <c r="AF17" s="715"/>
      <c r="AG17" s="715"/>
      <c r="AH17" s="716"/>
      <c r="AK17" s="40"/>
      <c r="AN17" s="721"/>
      <c r="AO17" s="721"/>
      <c r="AP17" s="721"/>
      <c r="AQ17" s="721"/>
      <c r="AR17" s="721"/>
      <c r="AS17" s="721"/>
      <c r="AT17" s="721"/>
      <c r="AU17" s="721"/>
      <c r="AV17" s="721"/>
      <c r="AW17" s="721"/>
      <c r="AX17" s="721"/>
      <c r="AY17" s="721"/>
      <c r="AZ17" s="721"/>
      <c r="BA17" s="721"/>
      <c r="BB17" s="721"/>
      <c r="BC17" s="721"/>
      <c r="BD17" s="834"/>
      <c r="BE17" s="834"/>
      <c r="BF17" s="834"/>
      <c r="BG17" s="834"/>
      <c r="BH17" s="834"/>
      <c r="BI17" s="834"/>
      <c r="BJ17" s="834"/>
      <c r="BK17" s="834"/>
      <c r="BL17" s="834"/>
      <c r="BM17" s="834"/>
      <c r="BN17" s="834"/>
      <c r="BO17" s="834"/>
      <c r="BP17" s="834"/>
      <c r="BQ17" s="834"/>
      <c r="BR17" s="834"/>
      <c r="BS17" s="834"/>
    </row>
    <row r="18" spans="3:71" ht="20.100000000000001" customHeight="1" x14ac:dyDescent="0.25">
      <c r="C18" s="703" t="s">
        <v>34</v>
      </c>
      <c r="D18" s="704"/>
      <c r="E18" s="704"/>
      <c r="F18" s="704"/>
      <c r="G18" s="704"/>
      <c r="H18" s="704"/>
      <c r="I18" s="704"/>
      <c r="J18" s="704"/>
      <c r="K18" s="704"/>
      <c r="L18" s="704"/>
      <c r="M18" s="704"/>
      <c r="N18" s="704"/>
      <c r="O18" s="704"/>
      <c r="P18" s="704"/>
      <c r="Q18" s="704"/>
      <c r="R18" s="704"/>
      <c r="S18" s="704"/>
      <c r="T18" s="704"/>
      <c r="U18" s="704"/>
      <c r="V18" s="704"/>
      <c r="W18" s="704"/>
      <c r="X18" s="704"/>
      <c r="Y18" s="704"/>
      <c r="Z18" s="704"/>
      <c r="AA18" s="704"/>
      <c r="AB18" s="705"/>
      <c r="AC18" s="705"/>
      <c r="AD18" s="705"/>
      <c r="AE18" s="705"/>
      <c r="AF18" s="705"/>
      <c r="AG18" s="704"/>
      <c r="AH18" s="706"/>
      <c r="AN18" s="702"/>
      <c r="AO18" s="702"/>
      <c r="AP18" s="702"/>
      <c r="AQ18" s="702"/>
      <c r="AR18" s="702"/>
      <c r="AS18" s="702"/>
      <c r="AT18" s="702"/>
      <c r="AU18" s="702"/>
      <c r="AV18" s="702"/>
      <c r="AW18" s="702"/>
      <c r="AX18" s="702"/>
      <c r="AY18" s="702"/>
      <c r="AZ18" s="702"/>
      <c r="BA18" s="699"/>
      <c r="BB18" s="699"/>
      <c r="BC18" s="699"/>
      <c r="BD18" s="702"/>
      <c r="BE18" s="702"/>
      <c r="BF18" s="702"/>
      <c r="BG18" s="702"/>
      <c r="BH18" s="702"/>
      <c r="BI18" s="702"/>
      <c r="BJ18" s="702"/>
      <c r="BK18" s="702"/>
      <c r="BL18" s="702"/>
      <c r="BM18" s="702"/>
      <c r="BN18" s="702"/>
      <c r="BO18" s="702"/>
      <c r="BP18" s="702"/>
      <c r="BQ18" s="699"/>
      <c r="BR18" s="699"/>
      <c r="BS18" s="699"/>
    </row>
    <row r="19" spans="3:71" ht="20.100000000000001" customHeight="1" x14ac:dyDescent="0.25">
      <c r="C19" s="20"/>
      <c r="D19" s="21"/>
      <c r="E19" s="21"/>
      <c r="F19" s="21"/>
      <c r="G19" s="21"/>
      <c r="H19" s="22"/>
      <c r="I19" s="656" t="s">
        <v>31</v>
      </c>
      <c r="J19" s="656"/>
      <c r="K19" s="656"/>
      <c r="L19" s="656"/>
      <c r="M19" s="676" t="s">
        <v>381</v>
      </c>
      <c r="N19" s="677"/>
      <c r="O19" s="402">
        <f>AL5</f>
        <v>11</v>
      </c>
      <c r="P19" s="401" t="s">
        <v>379</v>
      </c>
      <c r="Q19" s="673"/>
      <c r="R19" s="674"/>
      <c r="S19" s="674"/>
      <c r="T19" s="674"/>
      <c r="U19" s="674"/>
      <c r="V19" s="675"/>
      <c r="W19" s="657" t="s">
        <v>24</v>
      </c>
      <c r="X19" s="657"/>
      <c r="Y19" s="657"/>
      <c r="Z19" s="657"/>
      <c r="AA19" s="676" t="s">
        <v>381</v>
      </c>
      <c r="AB19" s="677"/>
      <c r="AC19" s="402">
        <f>AL5</f>
        <v>11</v>
      </c>
      <c r="AD19" s="401" t="s">
        <v>379</v>
      </c>
      <c r="AE19" s="921" t="s">
        <v>25</v>
      </c>
      <c r="AF19" s="691"/>
      <c r="AG19" s="645"/>
      <c r="AH19" s="642" t="s">
        <v>374</v>
      </c>
      <c r="AN19" s="702"/>
      <c r="AO19" s="702"/>
      <c r="AP19" s="702"/>
      <c r="AQ19" s="702"/>
      <c r="AR19" s="702"/>
      <c r="AS19" s="702"/>
      <c r="AT19" s="702"/>
      <c r="AU19" s="702"/>
      <c r="AV19" s="702"/>
      <c r="AW19" s="702"/>
      <c r="AX19" s="702"/>
      <c r="AY19" s="702"/>
      <c r="AZ19" s="702"/>
      <c r="BA19" s="699"/>
      <c r="BB19" s="699"/>
      <c r="BC19" s="699"/>
      <c r="BD19" s="702"/>
      <c r="BE19" s="702"/>
      <c r="BF19" s="702"/>
      <c r="BG19" s="702"/>
      <c r="BH19" s="702"/>
      <c r="BI19" s="702"/>
      <c r="BJ19" s="702"/>
      <c r="BK19" s="702"/>
      <c r="BL19" s="702"/>
      <c r="BM19" s="702"/>
      <c r="BN19" s="702"/>
      <c r="BO19" s="702"/>
      <c r="BP19" s="702"/>
      <c r="BQ19" s="699"/>
      <c r="BR19" s="699"/>
      <c r="BS19" s="699"/>
    </row>
    <row r="20" spans="3:71" s="14" customFormat="1" ht="30.05" customHeight="1" x14ac:dyDescent="0.25">
      <c r="C20" s="759" t="s">
        <v>30</v>
      </c>
      <c r="D20" s="760"/>
      <c r="E20" s="760"/>
      <c r="F20" s="760"/>
      <c r="G20" s="760"/>
      <c r="H20" s="761"/>
      <c r="I20" s="638">
        <f>('収支計画(法人)'!I67+'収支計画(法人)'!I49)/10</f>
        <v>0</v>
      </c>
      <c r="J20" s="639"/>
      <c r="K20" s="639"/>
      <c r="L20" s="399" t="s">
        <v>376</v>
      </c>
      <c r="M20" s="638" t="e">
        <f>('収支計画(法人)'!O67+'収支計画(法人)'!O49)/10</f>
        <v>#VALUE!</v>
      </c>
      <c r="N20" s="639"/>
      <c r="O20" s="639"/>
      <c r="P20" s="399" t="s">
        <v>376</v>
      </c>
      <c r="Q20" s="658" t="s">
        <v>37</v>
      </c>
      <c r="R20" s="659"/>
      <c r="S20" s="659"/>
      <c r="T20" s="659"/>
      <c r="U20" s="659"/>
      <c r="V20" s="660"/>
      <c r="W20" s="648"/>
      <c r="X20" s="649"/>
      <c r="Y20" s="649"/>
      <c r="Z20" s="399" t="s">
        <v>375</v>
      </c>
      <c r="AA20" s="648"/>
      <c r="AB20" s="649"/>
      <c r="AC20" s="649"/>
      <c r="AD20" s="399" t="s">
        <v>375</v>
      </c>
      <c r="AE20" s="921"/>
      <c r="AF20" s="691"/>
      <c r="AG20" s="646"/>
      <c r="AH20" s="643"/>
      <c r="AJ20" s="40"/>
      <c r="AN20" s="836"/>
      <c r="AO20" s="836"/>
      <c r="AP20" s="836"/>
      <c r="AQ20" s="836"/>
      <c r="AR20" s="836"/>
      <c r="AS20" s="836"/>
      <c r="AT20" s="836"/>
      <c r="AU20" s="836"/>
      <c r="AV20" s="836"/>
      <c r="AW20" s="836"/>
      <c r="AX20" s="836"/>
      <c r="AY20" s="836"/>
      <c r="AZ20" s="836"/>
      <c r="BA20" s="836"/>
      <c r="BB20" s="836"/>
      <c r="BC20" s="836"/>
      <c r="BD20" s="836"/>
      <c r="BE20" s="836"/>
      <c r="BF20" s="836"/>
      <c r="BG20" s="836"/>
      <c r="BH20" s="836"/>
      <c r="BI20" s="836"/>
      <c r="BJ20" s="836"/>
      <c r="BK20" s="836"/>
      <c r="BL20" s="836"/>
      <c r="BM20" s="836"/>
      <c r="BN20" s="836"/>
      <c r="BO20" s="836"/>
      <c r="BP20" s="836"/>
      <c r="BQ20" s="836"/>
      <c r="BR20" s="836"/>
      <c r="BS20" s="836"/>
    </row>
    <row r="21" spans="3:71" s="14" customFormat="1" ht="30.05" customHeight="1" thickBot="1" x14ac:dyDescent="0.3">
      <c r="C21" s="23"/>
      <c r="D21" s="762" t="s">
        <v>33</v>
      </c>
      <c r="E21" s="763"/>
      <c r="F21" s="763"/>
      <c r="G21" s="763"/>
      <c r="H21" s="764"/>
      <c r="I21" s="640" t="e">
        <f>I20/AG19</f>
        <v>#DIV/0!</v>
      </c>
      <c r="J21" s="641"/>
      <c r="K21" s="641"/>
      <c r="L21" s="400" t="s">
        <v>376</v>
      </c>
      <c r="M21" s="640" t="e">
        <f>M20/AG19</f>
        <v>#VALUE!</v>
      </c>
      <c r="N21" s="641"/>
      <c r="O21" s="641"/>
      <c r="P21" s="400" t="s">
        <v>376</v>
      </c>
      <c r="Q21" s="9"/>
      <c r="R21" s="762" t="s">
        <v>36</v>
      </c>
      <c r="S21" s="763"/>
      <c r="T21" s="763"/>
      <c r="U21" s="763"/>
      <c r="V21" s="764"/>
      <c r="W21" s="640" t="e">
        <f>W20/AG19</f>
        <v>#DIV/0!</v>
      </c>
      <c r="X21" s="641"/>
      <c r="Y21" s="641"/>
      <c r="Z21" s="400" t="s">
        <v>375</v>
      </c>
      <c r="AA21" s="640" t="e">
        <f>AA20/AG19</f>
        <v>#DIV/0!</v>
      </c>
      <c r="AB21" s="641"/>
      <c r="AC21" s="641"/>
      <c r="AD21" s="400" t="s">
        <v>375</v>
      </c>
      <c r="AE21" s="922"/>
      <c r="AF21" s="923"/>
      <c r="AG21" s="647"/>
      <c r="AH21" s="644"/>
      <c r="AJ21" s="40"/>
      <c r="AN21" s="837"/>
      <c r="AO21" s="837"/>
      <c r="AP21" s="837"/>
      <c r="AQ21" s="837"/>
      <c r="AR21" s="837"/>
      <c r="AS21" s="837"/>
      <c r="AT21" s="837"/>
      <c r="AU21" s="837"/>
      <c r="AV21" s="837"/>
      <c r="AW21" s="837"/>
      <c r="AX21" s="837"/>
      <c r="AY21" s="837"/>
      <c r="AZ21" s="837"/>
      <c r="BA21" s="837"/>
      <c r="BB21" s="837"/>
      <c r="BC21" s="837"/>
      <c r="BD21" s="837"/>
      <c r="BE21" s="837"/>
      <c r="BF21" s="837"/>
      <c r="BG21" s="837"/>
      <c r="BH21" s="837"/>
      <c r="BI21" s="837"/>
      <c r="BJ21" s="837"/>
      <c r="BK21" s="837"/>
      <c r="BL21" s="837"/>
      <c r="BM21" s="837"/>
      <c r="BN21" s="837"/>
      <c r="BO21" s="837"/>
      <c r="BP21" s="837"/>
      <c r="BQ21" s="837"/>
      <c r="BR21" s="837"/>
      <c r="BS21" s="837"/>
    </row>
    <row r="22" spans="3:71" ht="20.100000000000001" customHeight="1" thickBot="1" x14ac:dyDescent="0.3">
      <c r="C22" s="650" t="s">
        <v>23</v>
      </c>
      <c r="D22" s="651"/>
      <c r="E22" s="651"/>
      <c r="F22" s="651"/>
      <c r="G22" s="651"/>
      <c r="H22" s="651"/>
      <c r="I22" s="651"/>
      <c r="J22" s="651"/>
      <c r="K22" s="651"/>
      <c r="L22" s="651"/>
      <c r="M22" s="651"/>
      <c r="N22" s="651"/>
      <c r="O22" s="651"/>
      <c r="P22" s="651"/>
      <c r="Q22" s="651"/>
      <c r="R22" s="651"/>
      <c r="S22" s="651"/>
      <c r="T22" s="651"/>
      <c r="U22" s="651"/>
      <c r="V22" s="651"/>
      <c r="W22" s="651"/>
      <c r="X22" s="651"/>
      <c r="Y22" s="651"/>
      <c r="Z22" s="651"/>
      <c r="AA22" s="651"/>
      <c r="AB22" s="651"/>
      <c r="AC22" s="651"/>
      <c r="AD22" s="651"/>
      <c r="AE22" s="651"/>
      <c r="AF22" s="651"/>
      <c r="AG22" s="651"/>
      <c r="AH22" s="652"/>
      <c r="AN22" s="36"/>
      <c r="AO22" s="36"/>
      <c r="AP22" s="36"/>
      <c r="AQ22" s="36"/>
      <c r="AR22" s="36"/>
      <c r="AS22" s="36"/>
      <c r="AT22" s="827"/>
      <c r="AU22" s="827"/>
      <c r="AV22" s="827"/>
      <c r="AW22" s="827"/>
      <c r="AX22" s="827"/>
      <c r="AY22" s="827"/>
      <c r="AZ22" s="827"/>
      <c r="BA22" s="827"/>
      <c r="BB22" s="824"/>
      <c r="BC22" s="824"/>
      <c r="BD22" s="824"/>
      <c r="BE22" s="824"/>
      <c r="BF22" s="824"/>
      <c r="BG22" s="824"/>
      <c r="BH22" s="838"/>
      <c r="BI22" s="838"/>
      <c r="BJ22" s="838"/>
      <c r="BK22" s="838"/>
      <c r="BL22" s="839"/>
      <c r="BM22" s="839"/>
      <c r="BN22" s="839"/>
      <c r="BO22" s="839"/>
      <c r="BP22" s="823"/>
      <c r="BQ22" s="823"/>
      <c r="BR22" s="828"/>
      <c r="BS22" s="828"/>
    </row>
    <row r="23" spans="3:71" ht="20.100000000000001" customHeight="1" x14ac:dyDescent="0.25">
      <c r="C23" s="782" t="s">
        <v>18</v>
      </c>
      <c r="D23" s="783"/>
      <c r="E23" s="783"/>
      <c r="F23" s="783"/>
      <c r="G23" s="783"/>
      <c r="H23" s="783"/>
      <c r="I23" s="783"/>
      <c r="J23" s="783"/>
      <c r="K23" s="783"/>
      <c r="L23" s="783"/>
      <c r="M23" s="783"/>
      <c r="N23" s="783"/>
      <c r="O23" s="783"/>
      <c r="P23" s="783"/>
      <c r="Q23" s="783"/>
      <c r="R23" s="783"/>
      <c r="S23" s="783"/>
      <c r="T23" s="783"/>
      <c r="U23" s="783"/>
      <c r="V23" s="783"/>
      <c r="W23" s="783"/>
      <c r="X23" s="784"/>
      <c r="Y23" s="661" t="s">
        <v>29</v>
      </c>
      <c r="Z23" s="662"/>
      <c r="AA23" s="662"/>
      <c r="AB23" s="662"/>
      <c r="AC23" s="662"/>
      <c r="AD23" s="662"/>
      <c r="AE23" s="662"/>
      <c r="AF23" s="662"/>
      <c r="AG23" s="662"/>
      <c r="AH23" s="663"/>
      <c r="AN23" s="835"/>
      <c r="AO23" s="835"/>
      <c r="AP23" s="835"/>
      <c r="AQ23" s="835"/>
      <c r="AR23" s="835"/>
      <c r="AS23" s="835"/>
      <c r="AT23" s="831"/>
      <c r="AU23" s="831"/>
      <c r="AV23" s="831"/>
      <c r="AW23" s="831"/>
      <c r="AX23" s="831"/>
      <c r="AY23" s="831"/>
      <c r="AZ23" s="831"/>
      <c r="BA23" s="831"/>
      <c r="BB23" s="840"/>
      <c r="BC23" s="840"/>
      <c r="BD23" s="840"/>
      <c r="BE23" s="840"/>
      <c r="BF23" s="840"/>
      <c r="BG23" s="840"/>
      <c r="BH23" s="832"/>
      <c r="BI23" s="832"/>
      <c r="BJ23" s="832"/>
      <c r="BK23" s="832"/>
      <c r="BL23" s="832"/>
      <c r="BM23" s="832"/>
      <c r="BN23" s="832"/>
      <c r="BO23" s="832"/>
      <c r="BP23" s="823"/>
      <c r="BQ23" s="823"/>
      <c r="BR23" s="828"/>
      <c r="BS23" s="828"/>
    </row>
    <row r="24" spans="3:71" ht="20.100000000000001" customHeight="1" x14ac:dyDescent="0.25">
      <c r="C24" s="776" t="s">
        <v>27</v>
      </c>
      <c r="D24" s="697"/>
      <c r="E24" s="777"/>
      <c r="F24" s="785" t="s">
        <v>4</v>
      </c>
      <c r="G24" s="697"/>
      <c r="H24" s="766"/>
      <c r="I24" s="767"/>
      <c r="J24" s="676" t="s">
        <v>381</v>
      </c>
      <c r="K24" s="677"/>
      <c r="L24" s="402">
        <f>AL5</f>
        <v>11</v>
      </c>
      <c r="M24" s="401" t="s">
        <v>379</v>
      </c>
      <c r="N24" s="776" t="s">
        <v>28</v>
      </c>
      <c r="O24" s="697"/>
      <c r="P24" s="777"/>
      <c r="Q24" s="765" t="s">
        <v>4</v>
      </c>
      <c r="R24" s="766"/>
      <c r="S24" s="766"/>
      <c r="T24" s="767"/>
      <c r="U24" s="676" t="s">
        <v>381</v>
      </c>
      <c r="V24" s="677"/>
      <c r="W24" s="402">
        <f>AL5</f>
        <v>11</v>
      </c>
      <c r="X24" s="401" t="s">
        <v>379</v>
      </c>
      <c r="Y24" s="664"/>
      <c r="Z24" s="665"/>
      <c r="AA24" s="665"/>
      <c r="AB24" s="665"/>
      <c r="AC24" s="665"/>
      <c r="AD24" s="665"/>
      <c r="AE24" s="665"/>
      <c r="AF24" s="665"/>
      <c r="AG24" s="665"/>
      <c r="AH24" s="666"/>
      <c r="AN24" s="14"/>
      <c r="AO24" s="829"/>
      <c r="AP24" s="829"/>
      <c r="AQ24" s="829"/>
      <c r="AR24" s="829"/>
      <c r="AS24" s="829"/>
      <c r="AT24" s="831"/>
      <c r="AU24" s="831"/>
      <c r="AV24" s="831"/>
      <c r="AW24" s="831"/>
      <c r="AX24" s="831"/>
      <c r="AY24" s="831"/>
      <c r="AZ24" s="831"/>
      <c r="BA24" s="831"/>
      <c r="BB24" s="14"/>
      <c r="BC24" s="829"/>
      <c r="BD24" s="829"/>
      <c r="BE24" s="829"/>
      <c r="BF24" s="829"/>
      <c r="BG24" s="829"/>
      <c r="BH24" s="832"/>
      <c r="BI24" s="832"/>
      <c r="BJ24" s="832"/>
      <c r="BK24" s="832"/>
      <c r="BL24" s="832"/>
      <c r="BM24" s="832"/>
      <c r="BN24" s="832"/>
      <c r="BO24" s="832"/>
      <c r="BP24" s="823"/>
      <c r="BQ24" s="823"/>
      <c r="BR24" s="828"/>
      <c r="BS24" s="828"/>
    </row>
    <row r="25" spans="3:71" ht="20.100000000000001" customHeight="1" x14ac:dyDescent="0.25">
      <c r="C25" s="778"/>
      <c r="D25" s="699"/>
      <c r="E25" s="699"/>
      <c r="F25" s="772" t="s">
        <v>81</v>
      </c>
      <c r="G25" s="773"/>
      <c r="H25" s="772" t="s">
        <v>382</v>
      </c>
      <c r="I25" s="773"/>
      <c r="J25" s="772" t="s">
        <v>81</v>
      </c>
      <c r="K25" s="773"/>
      <c r="L25" s="772" t="s">
        <v>382</v>
      </c>
      <c r="M25" s="773"/>
      <c r="N25" s="778"/>
      <c r="O25" s="699"/>
      <c r="P25" s="779"/>
      <c r="Q25" s="768" t="s">
        <v>63</v>
      </c>
      <c r="R25" s="769"/>
      <c r="S25" s="772" t="s">
        <v>62</v>
      </c>
      <c r="T25" s="773"/>
      <c r="U25" s="768" t="s">
        <v>63</v>
      </c>
      <c r="V25" s="769"/>
      <c r="W25" s="772" t="s">
        <v>62</v>
      </c>
      <c r="X25" s="773"/>
      <c r="Y25" s="667" t="s">
        <v>26</v>
      </c>
      <c r="Z25" s="654"/>
      <c r="AA25" s="654"/>
      <c r="AB25" s="655"/>
      <c r="AC25" s="653" t="s">
        <v>3</v>
      </c>
      <c r="AD25" s="654"/>
      <c r="AE25" s="655"/>
      <c r="AF25" s="411" t="s">
        <v>389</v>
      </c>
      <c r="AG25" s="423">
        <f>AL5</f>
        <v>11</v>
      </c>
      <c r="AH25" s="412" t="s">
        <v>388</v>
      </c>
      <c r="AN25" s="841"/>
      <c r="AO25" s="841"/>
      <c r="AP25" s="841"/>
      <c r="AQ25" s="841"/>
      <c r="AR25" s="841"/>
      <c r="AS25" s="841"/>
      <c r="AT25" s="841"/>
      <c r="AU25" s="841"/>
      <c r="AV25" s="841"/>
      <c r="AW25" s="841"/>
      <c r="AX25" s="841"/>
      <c r="AY25" s="841"/>
      <c r="AZ25" s="841"/>
      <c r="BA25" s="841"/>
      <c r="BB25" s="841"/>
      <c r="BC25" s="841"/>
      <c r="BD25" s="841"/>
      <c r="BE25" s="841"/>
      <c r="BF25" s="841"/>
      <c r="BG25" s="841"/>
      <c r="BH25" s="841"/>
      <c r="BI25" s="841"/>
      <c r="BJ25" s="841"/>
      <c r="BK25" s="841"/>
      <c r="BL25" s="841"/>
      <c r="BM25" s="841"/>
      <c r="BN25" s="841"/>
      <c r="BO25" s="841"/>
      <c r="BP25" s="841"/>
      <c r="BQ25" s="841"/>
      <c r="BR25" s="841"/>
      <c r="BS25" s="841"/>
    </row>
    <row r="26" spans="3:71" ht="20.100000000000001" customHeight="1" x14ac:dyDescent="0.25">
      <c r="C26" s="780"/>
      <c r="D26" s="771"/>
      <c r="E26" s="771"/>
      <c r="F26" s="774"/>
      <c r="G26" s="775"/>
      <c r="H26" s="774"/>
      <c r="I26" s="775"/>
      <c r="J26" s="774"/>
      <c r="K26" s="775"/>
      <c r="L26" s="774"/>
      <c r="M26" s="775"/>
      <c r="N26" s="780"/>
      <c r="O26" s="771"/>
      <c r="P26" s="781"/>
      <c r="Q26" s="770"/>
      <c r="R26" s="771"/>
      <c r="S26" s="774"/>
      <c r="T26" s="775"/>
      <c r="U26" s="770"/>
      <c r="V26" s="771"/>
      <c r="W26" s="774"/>
      <c r="X26" s="775"/>
      <c r="Y26" s="685"/>
      <c r="Z26" s="686"/>
      <c r="AA26" s="686"/>
      <c r="AB26" s="687"/>
      <c r="AC26" s="668"/>
      <c r="AD26" s="669"/>
      <c r="AE26" s="426" t="s">
        <v>390</v>
      </c>
      <c r="AF26" s="672"/>
      <c r="AG26" s="649"/>
      <c r="AH26" s="429" t="s">
        <v>390</v>
      </c>
      <c r="AN26" s="833"/>
      <c r="AO26" s="833"/>
      <c r="AP26" s="833"/>
      <c r="AQ26" s="833"/>
      <c r="AR26" s="833"/>
      <c r="AS26" s="833"/>
      <c r="AT26" s="833"/>
      <c r="AU26" s="833"/>
      <c r="AV26" s="833"/>
      <c r="AW26" s="833"/>
      <c r="AX26" s="833"/>
      <c r="AY26" s="833"/>
      <c r="AZ26" s="833"/>
      <c r="BA26" s="833"/>
      <c r="BB26" s="833"/>
      <c r="BC26" s="833"/>
      <c r="BD26" s="833"/>
      <c r="BE26" s="833"/>
      <c r="BF26" s="833"/>
      <c r="BG26" s="833"/>
      <c r="BH26" s="833"/>
      <c r="BI26" s="833"/>
      <c r="BJ26" s="721"/>
      <c r="BK26" s="721"/>
      <c r="BL26" s="721"/>
      <c r="BM26" s="721"/>
      <c r="BN26" s="721"/>
      <c r="BO26" s="721"/>
      <c r="BP26" s="721"/>
      <c r="BQ26" s="721"/>
      <c r="BR26" s="721"/>
      <c r="BS26" s="721"/>
    </row>
    <row r="27" spans="3:71" ht="20.100000000000001" customHeight="1" x14ac:dyDescent="0.25">
      <c r="C27" s="605"/>
      <c r="D27" s="606"/>
      <c r="E27" s="607"/>
      <c r="F27" s="960"/>
      <c r="G27" s="961"/>
      <c r="H27" s="953"/>
      <c r="I27" s="954"/>
      <c r="J27" s="936" t="str">
        <f>'収支計画(法人)'!O8</f>
        <v/>
      </c>
      <c r="K27" s="937"/>
      <c r="L27" s="942" t="str">
        <f>'収支計画(法人)'!O10</f>
        <v/>
      </c>
      <c r="M27" s="943"/>
      <c r="N27" s="605"/>
      <c r="O27" s="606"/>
      <c r="P27" s="607"/>
      <c r="Q27" s="679"/>
      <c r="R27" s="680"/>
      <c r="S27" s="626"/>
      <c r="T27" s="842"/>
      <c r="U27" s="679"/>
      <c r="V27" s="680"/>
      <c r="W27" s="626"/>
      <c r="X27" s="627"/>
      <c r="Y27" s="685"/>
      <c r="Z27" s="686"/>
      <c r="AA27" s="686"/>
      <c r="AB27" s="687"/>
      <c r="AC27" s="668"/>
      <c r="AD27" s="669"/>
      <c r="AE27" s="426" t="s">
        <v>390</v>
      </c>
      <c r="AF27" s="668"/>
      <c r="AG27" s="669"/>
      <c r="AH27" s="429" t="s">
        <v>390</v>
      </c>
      <c r="AN27" s="699"/>
      <c r="AO27" s="699"/>
      <c r="AP27" s="699"/>
      <c r="AQ27" s="699"/>
      <c r="AR27" s="699"/>
      <c r="AS27" s="699"/>
      <c r="AT27" s="699"/>
      <c r="AU27" s="699"/>
      <c r="AV27" s="699"/>
      <c r="AW27" s="699"/>
      <c r="AX27" s="699"/>
      <c r="AY27" s="699"/>
      <c r="AZ27" s="699"/>
      <c r="BA27" s="699"/>
      <c r="BB27" s="699"/>
      <c r="BC27" s="699"/>
      <c r="BD27" s="699"/>
      <c r="BE27" s="699"/>
      <c r="BF27" s="699"/>
      <c r="BG27" s="699"/>
      <c r="BH27" s="699"/>
      <c r="BI27" s="699"/>
      <c r="BJ27" s="721"/>
      <c r="BK27" s="721"/>
      <c r="BL27" s="721"/>
      <c r="BM27" s="721"/>
      <c r="BN27" s="721"/>
      <c r="BO27" s="721"/>
      <c r="BP27" s="721"/>
      <c r="BQ27" s="721"/>
      <c r="BR27" s="721"/>
      <c r="BS27" s="721"/>
    </row>
    <row r="28" spans="3:71" ht="20.100000000000001" customHeight="1" x14ac:dyDescent="0.25">
      <c r="C28" s="608"/>
      <c r="D28" s="609"/>
      <c r="E28" s="610"/>
      <c r="F28" s="949"/>
      <c r="G28" s="950"/>
      <c r="H28" s="955"/>
      <c r="I28" s="956"/>
      <c r="J28" s="938" t="str">
        <f>'収支計画(法人)'!O13</f>
        <v/>
      </c>
      <c r="K28" s="939"/>
      <c r="L28" s="944" t="str">
        <f>'収支計画(法人)'!O15</f>
        <v/>
      </c>
      <c r="M28" s="945"/>
      <c r="N28" s="608"/>
      <c r="O28" s="609"/>
      <c r="P28" s="610"/>
      <c r="Q28" s="681"/>
      <c r="R28" s="682"/>
      <c r="S28" s="628"/>
      <c r="T28" s="843"/>
      <c r="U28" s="681"/>
      <c r="V28" s="682"/>
      <c r="W28" s="628"/>
      <c r="X28" s="629"/>
      <c r="Y28" s="685"/>
      <c r="Z28" s="686"/>
      <c r="AA28" s="686"/>
      <c r="AB28" s="687"/>
      <c r="AC28" s="668"/>
      <c r="AD28" s="669"/>
      <c r="AE28" s="427" t="s">
        <v>390</v>
      </c>
      <c r="AF28" s="668"/>
      <c r="AG28" s="669"/>
      <c r="AH28" s="429" t="s">
        <v>390</v>
      </c>
      <c r="AN28" s="699"/>
      <c r="AO28" s="699"/>
      <c r="AP28" s="699"/>
      <c r="AQ28" s="699"/>
      <c r="AR28" s="699"/>
      <c r="AS28" s="699"/>
      <c r="AT28" s="699"/>
      <c r="AU28" s="699"/>
      <c r="AV28" s="699"/>
      <c r="AW28" s="699"/>
      <c r="AX28" s="699"/>
      <c r="AY28" s="699"/>
      <c r="AZ28" s="699"/>
      <c r="BA28" s="699"/>
      <c r="BB28" s="699"/>
      <c r="BC28" s="699"/>
      <c r="BD28" s="699"/>
      <c r="BE28" s="699"/>
      <c r="BF28" s="699"/>
      <c r="BG28" s="699"/>
      <c r="BH28" s="699"/>
      <c r="BI28" s="699"/>
      <c r="BJ28" s="721"/>
      <c r="BK28" s="721"/>
      <c r="BL28" s="721"/>
      <c r="BM28" s="721"/>
      <c r="BN28" s="721"/>
      <c r="BO28" s="721"/>
      <c r="BP28" s="721"/>
      <c r="BQ28" s="835"/>
      <c r="BR28" s="835"/>
      <c r="BS28" s="835"/>
    </row>
    <row r="29" spans="3:71" ht="20.100000000000001" customHeight="1" thickBot="1" x14ac:dyDescent="0.3">
      <c r="C29" s="611"/>
      <c r="D29" s="612"/>
      <c r="E29" s="613"/>
      <c r="F29" s="951"/>
      <c r="G29" s="952"/>
      <c r="H29" s="957"/>
      <c r="I29" s="958"/>
      <c r="J29" s="940" t="str">
        <f>'収支計画(法人)'!O18</f>
        <v/>
      </c>
      <c r="K29" s="941"/>
      <c r="L29" s="632" t="str">
        <f>'収支計画(法人)'!O20</f>
        <v/>
      </c>
      <c r="M29" s="633"/>
      <c r="N29" s="611"/>
      <c r="O29" s="612"/>
      <c r="P29" s="613"/>
      <c r="Q29" s="683"/>
      <c r="R29" s="684"/>
      <c r="S29" s="630"/>
      <c r="T29" s="678"/>
      <c r="U29" s="683"/>
      <c r="V29" s="684"/>
      <c r="W29" s="630"/>
      <c r="X29" s="631"/>
      <c r="Y29" s="889"/>
      <c r="Z29" s="890"/>
      <c r="AA29" s="890"/>
      <c r="AB29" s="891"/>
      <c r="AC29" s="670"/>
      <c r="AD29" s="671"/>
      <c r="AE29" s="428" t="s">
        <v>390</v>
      </c>
      <c r="AF29" s="670"/>
      <c r="AG29" s="671"/>
      <c r="AH29" s="430" t="s">
        <v>390</v>
      </c>
      <c r="AN29" s="699"/>
      <c r="AO29" s="699"/>
      <c r="AP29" s="699"/>
      <c r="AQ29" s="699"/>
      <c r="AR29" s="699"/>
      <c r="AS29" s="699"/>
      <c r="AT29" s="699"/>
      <c r="AU29" s="699"/>
      <c r="AV29" s="699"/>
      <c r="AW29" s="699"/>
      <c r="AX29" s="699"/>
      <c r="AY29" s="699"/>
      <c r="AZ29" s="699"/>
      <c r="BA29" s="699"/>
      <c r="BB29" s="699"/>
      <c r="BC29" s="699"/>
      <c r="BD29" s="699"/>
      <c r="BE29" s="699"/>
      <c r="BF29" s="699"/>
      <c r="BG29" s="699"/>
      <c r="BH29" s="699"/>
      <c r="BI29" s="699"/>
      <c r="BJ29" s="8"/>
      <c r="BK29" s="8"/>
      <c r="BL29" s="8"/>
      <c r="BM29" s="8"/>
      <c r="BN29" s="828"/>
      <c r="BO29" s="828"/>
      <c r="BP29" s="828"/>
      <c r="BQ29" s="828"/>
      <c r="BR29" s="828"/>
      <c r="BS29" s="828"/>
    </row>
    <row r="30" spans="3:71" s="14" customFormat="1" ht="20.100000000000001" customHeight="1" x14ac:dyDescent="0.25">
      <c r="C30" s="34"/>
      <c r="D30" s="34"/>
      <c r="E30" s="34"/>
      <c r="F30" s="34"/>
      <c r="G30" s="34"/>
      <c r="H30" s="34"/>
      <c r="I30" s="34"/>
      <c r="J30" s="34"/>
      <c r="K30" s="34"/>
      <c r="L30" s="34"/>
      <c r="M30" s="34"/>
      <c r="N30" s="34"/>
      <c r="O30" s="34"/>
      <c r="P30" s="34"/>
      <c r="Q30" s="34"/>
      <c r="R30" s="34"/>
      <c r="S30" s="34"/>
      <c r="T30" s="34"/>
      <c r="U30" s="34"/>
      <c r="V30" s="34"/>
      <c r="W30" s="34"/>
      <c r="X30" s="34"/>
      <c r="Y30" s="34"/>
      <c r="Z30" s="34"/>
      <c r="AA30" s="34"/>
      <c r="AB30" s="34"/>
      <c r="AC30" s="35"/>
      <c r="AD30" s="35"/>
      <c r="AE30" s="35"/>
      <c r="AF30" s="35"/>
      <c r="AG30" s="35"/>
      <c r="AH30" s="35"/>
      <c r="AJ30" s="40"/>
      <c r="AN30" s="8"/>
      <c r="AO30" s="8"/>
      <c r="AP30" s="8"/>
      <c r="AQ30" s="8"/>
      <c r="AR30" s="8"/>
      <c r="AS30" s="8"/>
      <c r="AT30" s="8"/>
      <c r="AU30" s="8"/>
      <c r="AV30" s="8"/>
      <c r="AW30" s="8"/>
      <c r="AX30" s="8"/>
      <c r="AY30" s="8"/>
      <c r="AZ30" s="8"/>
      <c r="BA30" s="8"/>
      <c r="BB30" s="8"/>
      <c r="BC30" s="8"/>
      <c r="BD30" s="8"/>
      <c r="BE30" s="8"/>
      <c r="BF30" s="8"/>
      <c r="BG30" s="8"/>
      <c r="BH30" s="8"/>
      <c r="BI30" s="8"/>
      <c r="BJ30" s="8"/>
      <c r="BK30" s="8"/>
      <c r="BL30" s="8"/>
      <c r="BM30" s="8"/>
      <c r="BN30" s="828"/>
      <c r="BO30" s="828"/>
      <c r="BP30" s="828"/>
      <c r="BQ30" s="828"/>
      <c r="BR30" s="828"/>
      <c r="BS30" s="828"/>
    </row>
    <row r="31" spans="3:71" s="14" customFormat="1" ht="20.100000000000001" customHeight="1" thickBot="1" x14ac:dyDescent="0.3">
      <c r="C31" s="12"/>
      <c r="D31" s="12"/>
      <c r="E31" s="12"/>
      <c r="F31" s="12"/>
      <c r="G31" s="12"/>
      <c r="H31" s="12"/>
      <c r="I31" s="12"/>
      <c r="J31" s="12"/>
      <c r="K31" s="12"/>
      <c r="L31" s="12"/>
      <c r="M31" s="12"/>
      <c r="N31" s="12"/>
      <c r="O31" s="12"/>
      <c r="P31" s="12"/>
      <c r="Q31" s="12"/>
      <c r="R31" s="12"/>
      <c r="S31" s="12"/>
      <c r="T31" s="12"/>
      <c r="U31" s="12"/>
      <c r="V31" s="12"/>
      <c r="W31" s="12"/>
      <c r="X31" s="12"/>
      <c r="Y31" s="12"/>
      <c r="Z31" s="12"/>
      <c r="AA31" s="12"/>
      <c r="AB31" s="12"/>
      <c r="AC31" s="31"/>
      <c r="AD31" s="31"/>
      <c r="AE31" s="31"/>
      <c r="AF31" s="31"/>
      <c r="AG31" s="31"/>
      <c r="AH31" s="31"/>
      <c r="AJ31" s="40"/>
      <c r="AN31" s="8"/>
      <c r="AO31" s="8"/>
      <c r="AP31" s="8"/>
      <c r="AQ31" s="8"/>
      <c r="AR31" s="8"/>
      <c r="AS31" s="8"/>
      <c r="AT31" s="8"/>
      <c r="AU31" s="8"/>
      <c r="AV31" s="8"/>
      <c r="AW31" s="8"/>
      <c r="AX31" s="8"/>
      <c r="AY31" s="8"/>
      <c r="AZ31" s="8"/>
      <c r="BA31" s="8"/>
      <c r="BB31" s="8"/>
      <c r="BC31" s="8"/>
      <c r="BD31" s="8"/>
      <c r="BE31" s="8"/>
      <c r="BF31" s="8"/>
      <c r="BG31" s="8"/>
      <c r="BH31" s="8"/>
      <c r="BI31" s="8"/>
      <c r="BJ31" s="8"/>
      <c r="BK31" s="8"/>
      <c r="BL31" s="8"/>
      <c r="BM31" s="8"/>
      <c r="BN31" s="828"/>
      <c r="BO31" s="828"/>
      <c r="BP31" s="828"/>
      <c r="BQ31" s="828"/>
      <c r="BR31" s="828"/>
      <c r="BS31" s="828"/>
    </row>
    <row r="32" spans="3:71" ht="20.100000000000001" customHeight="1" thickBot="1" x14ac:dyDescent="0.3">
      <c r="C32" s="855" t="s">
        <v>22</v>
      </c>
      <c r="D32" s="856"/>
      <c r="E32" s="856"/>
      <c r="F32" s="856"/>
      <c r="G32" s="856"/>
      <c r="H32" s="856"/>
      <c r="I32" s="856"/>
      <c r="J32" s="856"/>
      <c r="K32" s="856"/>
      <c r="L32" s="856"/>
      <c r="M32" s="856"/>
      <c r="N32" s="856"/>
      <c r="O32" s="856"/>
      <c r="P32" s="856"/>
      <c r="Q32" s="856"/>
      <c r="R32" s="856"/>
      <c r="S32" s="856"/>
      <c r="T32" s="856"/>
      <c r="U32" s="856"/>
      <c r="V32" s="856"/>
      <c r="W32" s="856"/>
      <c r="X32" s="856"/>
      <c r="Y32" s="856"/>
      <c r="Z32" s="856"/>
      <c r="AA32" s="856"/>
      <c r="AB32" s="856"/>
      <c r="AC32" s="856"/>
      <c r="AD32" s="856"/>
      <c r="AE32" s="856"/>
      <c r="AF32" s="856"/>
      <c r="AG32" s="856"/>
      <c r="AH32" s="857"/>
      <c r="AN32" s="8"/>
      <c r="AO32" s="8"/>
      <c r="AP32" s="8"/>
      <c r="AQ32" s="8"/>
      <c r="AR32" s="8"/>
      <c r="AS32" s="8"/>
      <c r="AT32" s="8"/>
      <c r="AU32" s="8"/>
      <c r="AV32" s="8"/>
      <c r="AW32" s="8"/>
      <c r="AX32" s="8"/>
      <c r="AY32" s="8"/>
      <c r="AZ32" s="8"/>
      <c r="BA32" s="8"/>
      <c r="BB32" s="8"/>
      <c r="BC32" s="8"/>
      <c r="BD32" s="8"/>
      <c r="BE32" s="8"/>
      <c r="BF32" s="8"/>
      <c r="BG32" s="8"/>
      <c r="BH32" s="8"/>
      <c r="BI32" s="8"/>
      <c r="BJ32" s="8"/>
      <c r="BK32" s="8"/>
      <c r="BL32" s="8"/>
      <c r="BM32" s="8"/>
      <c r="BN32" s="828"/>
      <c r="BO32" s="828"/>
      <c r="BP32" s="828"/>
      <c r="BQ32" s="828"/>
      <c r="BR32" s="828"/>
      <c r="BS32" s="828"/>
    </row>
    <row r="33" spans="2:36" ht="20.100000000000001" customHeight="1" x14ac:dyDescent="0.25">
      <c r="C33" s="711" t="s">
        <v>14</v>
      </c>
      <c r="D33" s="712"/>
      <c r="E33" s="712"/>
      <c r="F33" s="712"/>
      <c r="G33" s="712"/>
      <c r="H33" s="712"/>
      <c r="I33" s="712"/>
      <c r="J33" s="712"/>
      <c r="K33" s="712"/>
      <c r="L33" s="712"/>
      <c r="M33" s="712"/>
      <c r="N33" s="712"/>
      <c r="O33" s="712"/>
      <c r="P33" s="712"/>
      <c r="Q33" s="712"/>
      <c r="R33" s="713"/>
      <c r="S33" s="711" t="s">
        <v>19</v>
      </c>
      <c r="T33" s="712"/>
      <c r="U33" s="712"/>
      <c r="V33" s="712"/>
      <c r="W33" s="712"/>
      <c r="X33" s="712"/>
      <c r="Y33" s="712"/>
      <c r="Z33" s="712"/>
      <c r="AA33" s="712"/>
      <c r="AB33" s="712"/>
      <c r="AC33" s="712"/>
      <c r="AD33" s="712"/>
      <c r="AE33" s="712"/>
      <c r="AF33" s="712"/>
      <c r="AG33" s="712"/>
      <c r="AH33" s="713"/>
    </row>
    <row r="34" spans="2:36" ht="20.100000000000001" customHeight="1" x14ac:dyDescent="0.25">
      <c r="C34" s="895" t="s">
        <v>15</v>
      </c>
      <c r="D34" s="866"/>
      <c r="E34" s="896"/>
      <c r="F34" s="884" t="s">
        <v>5</v>
      </c>
      <c r="G34" s="866"/>
      <c r="H34" s="866"/>
      <c r="I34" s="896"/>
      <c r="J34" s="932" t="s">
        <v>6</v>
      </c>
      <c r="K34" s="614" t="s">
        <v>384</v>
      </c>
      <c r="L34" s="615"/>
      <c r="M34" s="615"/>
      <c r="N34" s="616"/>
      <c r="O34" s="625" t="s">
        <v>381</v>
      </c>
      <c r="P34" s="615"/>
      <c r="Q34" s="404">
        <f>AL5</f>
        <v>11</v>
      </c>
      <c r="R34" s="405" t="s">
        <v>379</v>
      </c>
      <c r="S34" s="895" t="s">
        <v>20</v>
      </c>
      <c r="T34" s="866"/>
      <c r="U34" s="866"/>
      <c r="V34" s="867"/>
      <c r="W34" s="858" t="s">
        <v>5</v>
      </c>
      <c r="X34" s="866"/>
      <c r="Y34" s="866"/>
      <c r="Z34" s="896"/>
      <c r="AA34" s="930" t="s">
        <v>16</v>
      </c>
      <c r="AB34" s="739"/>
      <c r="AC34" s="739"/>
      <c r="AD34" s="739"/>
      <c r="AE34" s="739"/>
      <c r="AF34" s="739"/>
      <c r="AG34" s="739"/>
      <c r="AH34" s="931"/>
    </row>
    <row r="35" spans="2:36" s="14" customFormat="1" ht="20.100000000000001" customHeight="1" x14ac:dyDescent="0.25">
      <c r="C35" s="897"/>
      <c r="D35" s="721"/>
      <c r="E35" s="898"/>
      <c r="F35" s="894" t="s">
        <v>7</v>
      </c>
      <c r="G35" s="894"/>
      <c r="H35" s="894" t="s">
        <v>8</v>
      </c>
      <c r="I35" s="894"/>
      <c r="J35" s="933"/>
      <c r="K35" s="617" t="s">
        <v>383</v>
      </c>
      <c r="L35" s="618"/>
      <c r="M35" s="618"/>
      <c r="N35" s="619"/>
      <c r="O35" s="617" t="s">
        <v>385</v>
      </c>
      <c r="P35" s="618"/>
      <c r="Q35" s="618"/>
      <c r="R35" s="623"/>
      <c r="S35" s="897"/>
      <c r="T35" s="721"/>
      <c r="U35" s="721"/>
      <c r="V35" s="721"/>
      <c r="W35" s="894" t="s">
        <v>7</v>
      </c>
      <c r="X35" s="894"/>
      <c r="Y35" s="894" t="s">
        <v>8</v>
      </c>
      <c r="Z35" s="894"/>
      <c r="AA35" s="930" t="s">
        <v>75</v>
      </c>
      <c r="AB35" s="739"/>
      <c r="AC35" s="739"/>
      <c r="AD35" s="739"/>
      <c r="AE35" s="625" t="s">
        <v>381</v>
      </c>
      <c r="AF35" s="615"/>
      <c r="AG35" s="404">
        <f>AL5</f>
        <v>11</v>
      </c>
      <c r="AH35" s="405" t="s">
        <v>379</v>
      </c>
      <c r="AJ35" s="40"/>
    </row>
    <row r="36" spans="2:36" ht="20.100000000000001" customHeight="1" x14ac:dyDescent="0.25">
      <c r="C36" s="664"/>
      <c r="D36" s="665"/>
      <c r="E36" s="899"/>
      <c r="F36" s="894"/>
      <c r="G36" s="894"/>
      <c r="H36" s="894"/>
      <c r="I36" s="894"/>
      <c r="J36" s="934"/>
      <c r="K36" s="620"/>
      <c r="L36" s="621"/>
      <c r="M36" s="621"/>
      <c r="N36" s="622"/>
      <c r="O36" s="620"/>
      <c r="P36" s="621"/>
      <c r="Q36" s="621"/>
      <c r="R36" s="624"/>
      <c r="S36" s="664"/>
      <c r="T36" s="665"/>
      <c r="U36" s="665"/>
      <c r="V36" s="665"/>
      <c r="W36" s="894"/>
      <c r="X36" s="894"/>
      <c r="Y36" s="894"/>
      <c r="Z36" s="894"/>
      <c r="AA36" s="634" t="s">
        <v>76</v>
      </c>
      <c r="AB36" s="635"/>
      <c r="AC36" s="636" t="s">
        <v>77</v>
      </c>
      <c r="AD36" s="959"/>
      <c r="AE36" s="634" t="s">
        <v>76</v>
      </c>
      <c r="AF36" s="635"/>
      <c r="AG36" s="636" t="s">
        <v>77</v>
      </c>
      <c r="AH36" s="637"/>
    </row>
    <row r="37" spans="2:36" ht="20.100000000000001" customHeight="1" x14ac:dyDescent="0.25">
      <c r="C37" s="895" t="s">
        <v>9</v>
      </c>
      <c r="D37" s="866"/>
      <c r="E37" s="867"/>
      <c r="F37" s="926"/>
      <c r="G37" s="935"/>
      <c r="H37" s="926"/>
      <c r="I37" s="927"/>
      <c r="J37" s="431"/>
      <c r="K37" s="851"/>
      <c r="L37" s="852"/>
      <c r="M37" s="852"/>
      <c r="N37" s="853"/>
      <c r="O37" s="851"/>
      <c r="P37" s="852"/>
      <c r="Q37" s="852"/>
      <c r="R37" s="854"/>
      <c r="S37" s="688"/>
      <c r="T37" s="689"/>
      <c r="U37" s="689"/>
      <c r="V37" s="690"/>
      <c r="W37" s="691"/>
      <c r="X37" s="692"/>
      <c r="Y37" s="691"/>
      <c r="Z37" s="692"/>
      <c r="AA37" s="695"/>
      <c r="AB37" s="696"/>
      <c r="AC37" s="693"/>
      <c r="AD37" s="964"/>
      <c r="AE37" s="695"/>
      <c r="AF37" s="696"/>
      <c r="AG37" s="693"/>
      <c r="AH37" s="694"/>
    </row>
    <row r="38" spans="2:36" s="13" customFormat="1" ht="20.100000000000001" customHeight="1" x14ac:dyDescent="0.25">
      <c r="B38" s="14"/>
      <c r="C38" s="897"/>
      <c r="D38" s="721"/>
      <c r="E38" s="886"/>
      <c r="F38" s="907"/>
      <c r="G38" s="908"/>
      <c r="H38" s="907"/>
      <c r="I38" s="928"/>
      <c r="J38" s="431"/>
      <c r="K38" s="851"/>
      <c r="L38" s="852"/>
      <c r="M38" s="852"/>
      <c r="N38" s="853"/>
      <c r="O38" s="851"/>
      <c r="P38" s="852"/>
      <c r="Q38" s="852"/>
      <c r="R38" s="854"/>
      <c r="S38" s="688"/>
      <c r="T38" s="689"/>
      <c r="U38" s="689"/>
      <c r="V38" s="690"/>
      <c r="W38" s="691"/>
      <c r="X38" s="692"/>
      <c r="Y38" s="691"/>
      <c r="Z38" s="692"/>
      <c r="AA38" s="695"/>
      <c r="AB38" s="696"/>
      <c r="AC38" s="693"/>
      <c r="AD38" s="964"/>
      <c r="AE38" s="695"/>
      <c r="AF38" s="696"/>
      <c r="AG38" s="693"/>
      <c r="AH38" s="694"/>
      <c r="AJ38" s="40"/>
    </row>
    <row r="39" spans="2:36" s="13" customFormat="1" ht="20.100000000000001" customHeight="1" x14ac:dyDescent="0.25">
      <c r="B39" s="14"/>
      <c r="C39" s="914" t="s">
        <v>10</v>
      </c>
      <c r="D39" s="818"/>
      <c r="E39" s="819"/>
      <c r="F39" s="907"/>
      <c r="G39" s="908"/>
      <c r="H39" s="907"/>
      <c r="I39" s="928"/>
      <c r="J39" s="431"/>
      <c r="K39" s="851"/>
      <c r="L39" s="852"/>
      <c r="M39" s="852"/>
      <c r="N39" s="853"/>
      <c r="O39" s="851"/>
      <c r="P39" s="852"/>
      <c r="Q39" s="852"/>
      <c r="R39" s="854"/>
      <c r="S39" s="688"/>
      <c r="T39" s="689"/>
      <c r="U39" s="689"/>
      <c r="V39" s="690"/>
      <c r="W39" s="691"/>
      <c r="X39" s="692"/>
      <c r="Y39" s="691"/>
      <c r="Z39" s="692"/>
      <c r="AA39" s="695"/>
      <c r="AB39" s="696"/>
      <c r="AC39" s="693"/>
      <c r="AD39" s="964"/>
      <c r="AE39" s="695"/>
      <c r="AF39" s="696"/>
      <c r="AG39" s="693"/>
      <c r="AH39" s="694"/>
      <c r="AJ39" s="40"/>
    </row>
    <row r="40" spans="2:36" ht="20.100000000000001" customHeight="1" x14ac:dyDescent="0.25">
      <c r="C40" s="664"/>
      <c r="D40" s="665"/>
      <c r="E40" s="821"/>
      <c r="F40" s="907"/>
      <c r="G40" s="908"/>
      <c r="H40" s="907"/>
      <c r="I40" s="928"/>
      <c r="J40" s="432"/>
      <c r="K40" s="851"/>
      <c r="L40" s="852"/>
      <c r="M40" s="852"/>
      <c r="N40" s="853"/>
      <c r="O40" s="851"/>
      <c r="P40" s="852"/>
      <c r="Q40" s="852"/>
      <c r="R40" s="854"/>
      <c r="S40" s="688"/>
      <c r="T40" s="689"/>
      <c r="U40" s="689"/>
      <c r="V40" s="690"/>
      <c r="W40" s="691"/>
      <c r="X40" s="692"/>
      <c r="Y40" s="691"/>
      <c r="Z40" s="692"/>
      <c r="AA40" s="695"/>
      <c r="AB40" s="696"/>
      <c r="AC40" s="693"/>
      <c r="AD40" s="964"/>
      <c r="AE40" s="695"/>
      <c r="AF40" s="696"/>
      <c r="AG40" s="693"/>
      <c r="AH40" s="694"/>
    </row>
    <row r="41" spans="2:36" s="13" customFormat="1" ht="20.100000000000001" customHeight="1" x14ac:dyDescent="0.25">
      <c r="B41" s="14"/>
      <c r="C41" s="895" t="s">
        <v>79</v>
      </c>
      <c r="D41" s="866"/>
      <c r="E41" s="866"/>
      <c r="F41" s="907"/>
      <c r="G41" s="908"/>
      <c r="H41" s="912"/>
      <c r="I41" s="913"/>
      <c r="J41" s="433"/>
      <c r="K41" s="851"/>
      <c r="L41" s="852"/>
      <c r="M41" s="852"/>
      <c r="N41" s="853"/>
      <c r="O41" s="851"/>
      <c r="P41" s="852"/>
      <c r="Q41" s="852"/>
      <c r="R41" s="854"/>
      <c r="S41" s="688"/>
      <c r="T41" s="689"/>
      <c r="U41" s="689"/>
      <c r="V41" s="690"/>
      <c r="W41" s="691"/>
      <c r="X41" s="692"/>
      <c r="Y41" s="691"/>
      <c r="Z41" s="692"/>
      <c r="AA41" s="695"/>
      <c r="AB41" s="696"/>
      <c r="AC41" s="693"/>
      <c r="AD41" s="964"/>
      <c r="AE41" s="695"/>
      <c r="AF41" s="696"/>
      <c r="AG41" s="693"/>
      <c r="AH41" s="694"/>
      <c r="AJ41" s="40"/>
    </row>
    <row r="42" spans="2:36" s="13" customFormat="1" ht="20.100000000000001" customHeight="1" x14ac:dyDescent="0.25">
      <c r="B42" s="14"/>
      <c r="C42" s="897"/>
      <c r="D42" s="721"/>
      <c r="E42" s="721"/>
      <c r="F42" s="924"/>
      <c r="G42" s="925"/>
      <c r="H42" s="924"/>
      <c r="I42" s="929"/>
      <c r="J42" s="432"/>
      <c r="K42" s="851"/>
      <c r="L42" s="852"/>
      <c r="M42" s="852"/>
      <c r="N42" s="853"/>
      <c r="O42" s="851"/>
      <c r="P42" s="852"/>
      <c r="Q42" s="852"/>
      <c r="R42" s="854"/>
      <c r="S42" s="688"/>
      <c r="T42" s="689"/>
      <c r="U42" s="689"/>
      <c r="V42" s="690"/>
      <c r="W42" s="691"/>
      <c r="X42" s="692"/>
      <c r="Y42" s="691"/>
      <c r="Z42" s="692"/>
      <c r="AA42" s="695"/>
      <c r="AB42" s="696"/>
      <c r="AC42" s="693"/>
      <c r="AD42" s="964"/>
      <c r="AE42" s="695"/>
      <c r="AF42" s="696"/>
      <c r="AG42" s="693"/>
      <c r="AH42" s="694"/>
      <c r="AJ42" s="40"/>
    </row>
    <row r="43" spans="2:36" ht="20.100000000000001" customHeight="1" thickBot="1" x14ac:dyDescent="0.3">
      <c r="C43" s="946" t="s">
        <v>78</v>
      </c>
      <c r="D43" s="947"/>
      <c r="E43" s="947"/>
      <c r="F43" s="947"/>
      <c r="G43" s="947"/>
      <c r="H43" s="947"/>
      <c r="I43" s="947"/>
      <c r="J43" s="948"/>
      <c r="K43" s="847">
        <f>SUM(K37:N42)</f>
        <v>0</v>
      </c>
      <c r="L43" s="848"/>
      <c r="M43" s="848"/>
      <c r="N43" s="849"/>
      <c r="O43" s="847">
        <f>SUM(O37:R42)</f>
        <v>0</v>
      </c>
      <c r="P43" s="848"/>
      <c r="Q43" s="848"/>
      <c r="R43" s="850"/>
      <c r="S43" s="844" t="s">
        <v>78</v>
      </c>
      <c r="T43" s="845"/>
      <c r="U43" s="845"/>
      <c r="V43" s="845"/>
      <c r="W43" s="845"/>
      <c r="X43" s="845"/>
      <c r="Y43" s="845"/>
      <c r="Z43" s="846"/>
      <c r="AA43" s="877"/>
      <c r="AB43" s="878"/>
      <c r="AC43" s="879">
        <f>SUM(AC37:AD42)</f>
        <v>0</v>
      </c>
      <c r="AD43" s="880"/>
      <c r="AE43" s="877"/>
      <c r="AF43" s="878"/>
      <c r="AG43" s="879">
        <f>SUM(AG37:AH42)</f>
        <v>0</v>
      </c>
      <c r="AH43" s="973"/>
    </row>
    <row r="44" spans="2:36" ht="20.100000000000001" customHeight="1" x14ac:dyDescent="0.25">
      <c r="C44" s="711" t="s">
        <v>35</v>
      </c>
      <c r="D44" s="712"/>
      <c r="E44" s="712"/>
      <c r="F44" s="712"/>
      <c r="G44" s="712"/>
      <c r="H44" s="712"/>
      <c r="I44" s="712"/>
      <c r="J44" s="712"/>
      <c r="K44" s="712"/>
      <c r="L44" s="712"/>
      <c r="M44" s="712"/>
      <c r="N44" s="712"/>
      <c r="O44" s="712"/>
      <c r="P44" s="712"/>
      <c r="Q44" s="712"/>
      <c r="R44" s="713"/>
      <c r="S44" s="782" t="s">
        <v>67</v>
      </c>
      <c r="T44" s="783"/>
      <c r="U44" s="783"/>
      <c r="V44" s="783"/>
      <c r="W44" s="783"/>
      <c r="X44" s="783"/>
      <c r="Y44" s="783"/>
      <c r="Z44" s="783"/>
      <c r="AA44" s="783"/>
      <c r="AB44" s="783"/>
      <c r="AC44" s="783"/>
      <c r="AD44" s="783"/>
      <c r="AE44" s="783"/>
      <c r="AF44" s="783"/>
      <c r="AG44" s="783"/>
      <c r="AH44" s="784"/>
    </row>
    <row r="45" spans="2:36" ht="20.100000000000001" customHeight="1" x14ac:dyDescent="0.25">
      <c r="C45" s="790" t="s">
        <v>455</v>
      </c>
      <c r="D45" s="791"/>
      <c r="E45" s="791"/>
      <c r="F45" s="791"/>
      <c r="G45" s="791"/>
      <c r="H45" s="791"/>
      <c r="I45" s="791"/>
      <c r="J45" s="791"/>
      <c r="K45" s="791"/>
      <c r="L45" s="791"/>
      <c r="M45" s="791"/>
      <c r="N45" s="791"/>
      <c r="O45" s="791"/>
      <c r="P45" s="791"/>
      <c r="Q45" s="791"/>
      <c r="R45" s="792"/>
      <c r="S45" s="790" t="s">
        <v>456</v>
      </c>
      <c r="T45" s="791"/>
      <c r="U45" s="791"/>
      <c r="V45" s="791"/>
      <c r="W45" s="791"/>
      <c r="X45" s="791"/>
      <c r="Y45" s="791"/>
      <c r="Z45" s="791"/>
      <c r="AA45" s="791"/>
      <c r="AB45" s="791"/>
      <c r="AC45" s="791"/>
      <c r="AD45" s="791"/>
      <c r="AE45" s="791"/>
      <c r="AF45" s="791"/>
      <c r="AG45" s="791"/>
      <c r="AH45" s="792"/>
    </row>
    <row r="46" spans="2:36" s="14" customFormat="1" ht="20.100000000000001" customHeight="1" x14ac:dyDescent="0.25">
      <c r="C46" s="790"/>
      <c r="D46" s="791"/>
      <c r="E46" s="791"/>
      <c r="F46" s="791"/>
      <c r="G46" s="791"/>
      <c r="H46" s="791"/>
      <c r="I46" s="791"/>
      <c r="J46" s="791"/>
      <c r="K46" s="791"/>
      <c r="L46" s="791"/>
      <c r="M46" s="791"/>
      <c r="N46" s="791"/>
      <c r="O46" s="791"/>
      <c r="P46" s="791"/>
      <c r="Q46" s="791"/>
      <c r="R46" s="792"/>
      <c r="S46" s="790"/>
      <c r="T46" s="791"/>
      <c r="U46" s="791"/>
      <c r="V46" s="791"/>
      <c r="W46" s="791"/>
      <c r="X46" s="791"/>
      <c r="Y46" s="791"/>
      <c r="Z46" s="791"/>
      <c r="AA46" s="791"/>
      <c r="AB46" s="791"/>
      <c r="AC46" s="791"/>
      <c r="AD46" s="791"/>
      <c r="AE46" s="791"/>
      <c r="AF46" s="791"/>
      <c r="AG46" s="791"/>
      <c r="AH46" s="792"/>
      <c r="AJ46" s="40"/>
    </row>
    <row r="47" spans="2:36" ht="20.100000000000001" customHeight="1" x14ac:dyDescent="0.25">
      <c r="C47" s="790"/>
      <c r="D47" s="791"/>
      <c r="E47" s="791"/>
      <c r="F47" s="791"/>
      <c r="G47" s="791"/>
      <c r="H47" s="791"/>
      <c r="I47" s="791"/>
      <c r="J47" s="791"/>
      <c r="K47" s="791"/>
      <c r="L47" s="791"/>
      <c r="M47" s="791"/>
      <c r="N47" s="791"/>
      <c r="O47" s="791"/>
      <c r="P47" s="791"/>
      <c r="Q47" s="791"/>
      <c r="R47" s="792"/>
      <c r="S47" s="790"/>
      <c r="T47" s="791"/>
      <c r="U47" s="791"/>
      <c r="V47" s="791"/>
      <c r="W47" s="791"/>
      <c r="X47" s="791"/>
      <c r="Y47" s="791"/>
      <c r="Z47" s="791"/>
      <c r="AA47" s="791"/>
      <c r="AB47" s="791"/>
      <c r="AC47" s="791"/>
      <c r="AD47" s="791"/>
      <c r="AE47" s="791"/>
      <c r="AF47" s="791"/>
      <c r="AG47" s="791"/>
      <c r="AH47" s="792"/>
    </row>
    <row r="48" spans="2:36" ht="20.100000000000001" customHeight="1" thickBot="1" x14ac:dyDescent="0.3">
      <c r="C48" s="793"/>
      <c r="D48" s="794"/>
      <c r="E48" s="794"/>
      <c r="F48" s="794"/>
      <c r="G48" s="794"/>
      <c r="H48" s="794"/>
      <c r="I48" s="794"/>
      <c r="J48" s="794"/>
      <c r="K48" s="794"/>
      <c r="L48" s="794"/>
      <c r="M48" s="794"/>
      <c r="N48" s="794"/>
      <c r="O48" s="794"/>
      <c r="P48" s="794"/>
      <c r="Q48" s="794"/>
      <c r="R48" s="795"/>
      <c r="S48" s="793"/>
      <c r="T48" s="794"/>
      <c r="U48" s="794"/>
      <c r="V48" s="794"/>
      <c r="W48" s="794"/>
      <c r="X48" s="794"/>
      <c r="Y48" s="794"/>
      <c r="Z48" s="794"/>
      <c r="AA48" s="794"/>
      <c r="AB48" s="794"/>
      <c r="AC48" s="794"/>
      <c r="AD48" s="794"/>
      <c r="AE48" s="794"/>
      <c r="AF48" s="794"/>
      <c r="AG48" s="794"/>
      <c r="AH48" s="795"/>
    </row>
    <row r="49" spans="3:37" ht="20.100000000000001" customHeight="1" x14ac:dyDescent="0.25">
      <c r="C49" s="782" t="s">
        <v>68</v>
      </c>
      <c r="D49" s="783"/>
      <c r="E49" s="783"/>
      <c r="F49" s="783"/>
      <c r="G49" s="783"/>
      <c r="H49" s="783"/>
      <c r="I49" s="783"/>
      <c r="J49" s="783"/>
      <c r="K49" s="783"/>
      <c r="L49" s="783"/>
      <c r="M49" s="783"/>
      <c r="N49" s="783"/>
      <c r="O49" s="783"/>
      <c r="P49" s="783"/>
      <c r="Q49" s="783"/>
      <c r="R49" s="784"/>
      <c r="S49" s="782" t="s">
        <v>66</v>
      </c>
      <c r="T49" s="783"/>
      <c r="U49" s="783"/>
      <c r="V49" s="783"/>
      <c r="W49" s="783"/>
      <c r="X49" s="783"/>
      <c r="Y49" s="783"/>
      <c r="Z49" s="783"/>
      <c r="AA49" s="783"/>
      <c r="AB49" s="783"/>
      <c r="AC49" s="783"/>
      <c r="AD49" s="783"/>
      <c r="AE49" s="783"/>
      <c r="AF49" s="783"/>
      <c r="AG49" s="783"/>
      <c r="AH49" s="784"/>
    </row>
    <row r="50" spans="3:37" ht="20.100000000000001" customHeight="1" x14ac:dyDescent="0.25">
      <c r="C50" s="868" t="s">
        <v>456</v>
      </c>
      <c r="D50" s="869"/>
      <c r="E50" s="869"/>
      <c r="F50" s="869"/>
      <c r="G50" s="869"/>
      <c r="H50" s="869"/>
      <c r="I50" s="869"/>
      <c r="J50" s="869"/>
      <c r="K50" s="869"/>
      <c r="L50" s="869"/>
      <c r="M50" s="869"/>
      <c r="N50" s="869"/>
      <c r="O50" s="869"/>
      <c r="P50" s="869"/>
      <c r="Q50" s="869"/>
      <c r="R50" s="870"/>
      <c r="S50" s="868"/>
      <c r="T50" s="965"/>
      <c r="U50" s="965"/>
      <c r="V50" s="965"/>
      <c r="W50" s="965"/>
      <c r="X50" s="965"/>
      <c r="Y50" s="965"/>
      <c r="Z50" s="965"/>
      <c r="AA50" s="965"/>
      <c r="AB50" s="965"/>
      <c r="AC50" s="965"/>
      <c r="AD50" s="965"/>
      <c r="AE50" s="965"/>
      <c r="AF50" s="965"/>
      <c r="AG50" s="965"/>
      <c r="AH50" s="966"/>
    </row>
    <row r="51" spans="3:37" ht="20.100000000000001" customHeight="1" x14ac:dyDescent="0.25">
      <c r="C51" s="871"/>
      <c r="D51" s="872"/>
      <c r="E51" s="872"/>
      <c r="F51" s="872"/>
      <c r="G51" s="872"/>
      <c r="H51" s="872"/>
      <c r="I51" s="872"/>
      <c r="J51" s="872"/>
      <c r="K51" s="872"/>
      <c r="L51" s="872"/>
      <c r="M51" s="872"/>
      <c r="N51" s="872"/>
      <c r="O51" s="872"/>
      <c r="P51" s="872"/>
      <c r="Q51" s="872"/>
      <c r="R51" s="873"/>
      <c r="S51" s="790"/>
      <c r="T51" s="791"/>
      <c r="U51" s="791"/>
      <c r="V51" s="791"/>
      <c r="W51" s="791"/>
      <c r="X51" s="791"/>
      <c r="Y51" s="791"/>
      <c r="Z51" s="791"/>
      <c r="AA51" s="791"/>
      <c r="AB51" s="791"/>
      <c r="AC51" s="791"/>
      <c r="AD51" s="791"/>
      <c r="AE51" s="791"/>
      <c r="AF51" s="791"/>
      <c r="AG51" s="791"/>
      <c r="AH51" s="792"/>
    </row>
    <row r="52" spans="3:37" ht="20.100000000000001" customHeight="1" x14ac:dyDescent="0.25">
      <c r="C52" s="871"/>
      <c r="D52" s="872"/>
      <c r="E52" s="872"/>
      <c r="F52" s="872"/>
      <c r="G52" s="872"/>
      <c r="H52" s="872"/>
      <c r="I52" s="872"/>
      <c r="J52" s="872"/>
      <c r="K52" s="872"/>
      <c r="L52" s="872"/>
      <c r="M52" s="872"/>
      <c r="N52" s="872"/>
      <c r="O52" s="872"/>
      <c r="P52" s="872"/>
      <c r="Q52" s="872"/>
      <c r="R52" s="873"/>
      <c r="S52" s="790"/>
      <c r="T52" s="791"/>
      <c r="U52" s="791"/>
      <c r="V52" s="791"/>
      <c r="W52" s="791"/>
      <c r="X52" s="791"/>
      <c r="Y52" s="791"/>
      <c r="Z52" s="791"/>
      <c r="AA52" s="791"/>
      <c r="AB52" s="791"/>
      <c r="AC52" s="791"/>
      <c r="AD52" s="791"/>
      <c r="AE52" s="791"/>
      <c r="AF52" s="791"/>
      <c r="AG52" s="791"/>
      <c r="AH52" s="792"/>
    </row>
    <row r="53" spans="3:37" ht="20.100000000000001" customHeight="1" thickBot="1" x14ac:dyDescent="0.3">
      <c r="C53" s="874"/>
      <c r="D53" s="875"/>
      <c r="E53" s="875"/>
      <c r="F53" s="875"/>
      <c r="G53" s="875"/>
      <c r="H53" s="875"/>
      <c r="I53" s="875"/>
      <c r="J53" s="875"/>
      <c r="K53" s="875"/>
      <c r="L53" s="875"/>
      <c r="M53" s="875"/>
      <c r="N53" s="875"/>
      <c r="O53" s="875"/>
      <c r="P53" s="875"/>
      <c r="Q53" s="875"/>
      <c r="R53" s="876"/>
      <c r="S53" s="793"/>
      <c r="T53" s="794"/>
      <c r="U53" s="794"/>
      <c r="V53" s="794"/>
      <c r="W53" s="794"/>
      <c r="X53" s="794"/>
      <c r="Y53" s="794"/>
      <c r="Z53" s="794"/>
      <c r="AA53" s="794"/>
      <c r="AB53" s="794"/>
      <c r="AC53" s="794"/>
      <c r="AD53" s="794"/>
      <c r="AE53" s="794"/>
      <c r="AF53" s="794"/>
      <c r="AG53" s="794"/>
      <c r="AH53" s="795"/>
    </row>
    <row r="54" spans="3:37" s="14" customFormat="1" ht="8.35" customHeight="1" x14ac:dyDescent="0.25">
      <c r="C54" s="2"/>
      <c r="D54" s="2"/>
      <c r="E54" s="2"/>
      <c r="F54" s="2"/>
      <c r="G54" s="2"/>
      <c r="H54" s="2"/>
      <c r="I54" s="2"/>
      <c r="J54" s="2"/>
      <c r="K54" s="2"/>
      <c r="L54" s="2"/>
      <c r="M54" s="2"/>
      <c r="N54" s="2"/>
      <c r="O54" s="2"/>
      <c r="P54" s="2"/>
      <c r="Q54" s="2"/>
      <c r="R54" s="2"/>
      <c r="S54" s="18"/>
      <c r="T54" s="18"/>
      <c r="U54" s="18"/>
      <c r="V54" s="18"/>
      <c r="W54" s="18"/>
      <c r="X54" s="18"/>
      <c r="Y54" s="18"/>
      <c r="Z54" s="18"/>
      <c r="AA54" s="18"/>
      <c r="AB54" s="18"/>
      <c r="AC54" s="18"/>
      <c r="AD54" s="18"/>
      <c r="AE54" s="18"/>
      <c r="AF54" s="18"/>
      <c r="AG54" s="18"/>
      <c r="AH54" s="18"/>
      <c r="AJ54" s="40"/>
    </row>
    <row r="55" spans="3:37" s="14" customFormat="1" ht="20.100000000000001" customHeight="1" x14ac:dyDescent="0.25">
      <c r="C55" s="833" t="s">
        <v>38</v>
      </c>
      <c r="D55" s="833"/>
      <c r="E55" s="833"/>
      <c r="F55" s="833"/>
      <c r="G55" s="833"/>
      <c r="H55" s="833"/>
      <c r="I55" s="833"/>
      <c r="J55" s="833"/>
      <c r="K55" s="833"/>
      <c r="L55" s="833"/>
      <c r="M55" s="833"/>
      <c r="N55" s="833"/>
      <c r="O55" s="833"/>
      <c r="P55" s="833"/>
      <c r="Q55" s="833"/>
      <c r="R55" s="833"/>
      <c r="S55" s="833"/>
      <c r="T55" s="833"/>
      <c r="U55" s="833"/>
      <c r="V55" s="833"/>
      <c r="W55" s="833"/>
      <c r="X55" s="833"/>
      <c r="Y55" s="833"/>
      <c r="Z55" s="833"/>
      <c r="AA55" s="833"/>
      <c r="AB55" s="833"/>
      <c r="AC55" s="833"/>
      <c r="AD55" s="833"/>
      <c r="AE55" s="833"/>
      <c r="AF55" s="833"/>
      <c r="AG55" s="833"/>
      <c r="AH55" s="833"/>
      <c r="AJ55" s="40"/>
    </row>
    <row r="56" spans="3:37" s="14" customFormat="1" ht="20.100000000000001" customHeight="1" x14ac:dyDescent="0.25">
      <c r="C56" s="970" t="s">
        <v>39</v>
      </c>
      <c r="D56" s="971"/>
      <c r="E56" s="971"/>
      <c r="F56" s="971"/>
      <c r="G56" s="971"/>
      <c r="H56" s="971"/>
      <c r="I56" s="971"/>
      <c r="J56" s="971"/>
      <c r="K56" s="971"/>
      <c r="L56" s="971"/>
      <c r="M56" s="971"/>
      <c r="N56" s="971"/>
      <c r="O56" s="971"/>
      <c r="P56" s="971"/>
      <c r="Q56" s="971"/>
      <c r="R56" s="971"/>
      <c r="S56" s="971"/>
      <c r="T56" s="972"/>
      <c r="U56" s="967" t="s">
        <v>46</v>
      </c>
      <c r="V56" s="968"/>
      <c r="W56" s="968"/>
      <c r="X56" s="968"/>
      <c r="Y56" s="968"/>
      <c r="Z56" s="968"/>
      <c r="AA56" s="968"/>
      <c r="AB56" s="968"/>
      <c r="AC56" s="968"/>
      <c r="AD56" s="968"/>
      <c r="AE56" s="968"/>
      <c r="AF56" s="968"/>
      <c r="AG56" s="968"/>
      <c r="AH56" s="969"/>
      <c r="AJ56" s="40"/>
    </row>
    <row r="57" spans="3:37" s="14" customFormat="1" ht="20.100000000000001" customHeight="1" x14ac:dyDescent="0.25">
      <c r="C57" s="884" t="s">
        <v>40</v>
      </c>
      <c r="D57" s="866"/>
      <c r="E57" s="866"/>
      <c r="F57" s="867"/>
      <c r="G57" s="858" t="s">
        <v>41</v>
      </c>
      <c r="H57" s="858" t="s">
        <v>42</v>
      </c>
      <c r="I57" s="860" t="s">
        <v>43</v>
      </c>
      <c r="J57" s="861"/>
      <c r="K57" s="858" t="s">
        <v>3</v>
      </c>
      <c r="L57" s="866"/>
      <c r="M57" s="866"/>
      <c r="N57" s="866"/>
      <c r="O57" s="867"/>
      <c r="P57" s="881" t="s">
        <v>387</v>
      </c>
      <c r="Q57" s="677"/>
      <c r="R57" s="419">
        <f>AL5</f>
        <v>11</v>
      </c>
      <c r="S57" s="882" t="s">
        <v>388</v>
      </c>
      <c r="T57" s="883"/>
      <c r="U57" s="789" t="s">
        <v>47</v>
      </c>
      <c r="V57" s="798"/>
      <c r="W57" s="798"/>
      <c r="X57" s="799"/>
      <c r="Y57" s="787" t="s">
        <v>48</v>
      </c>
      <c r="Z57" s="788"/>
      <c r="AA57" s="789" t="s">
        <v>49</v>
      </c>
      <c r="AB57" s="788"/>
      <c r="AC57" s="436">
        <v>0</v>
      </c>
      <c r="AD57" s="17" t="s">
        <v>50</v>
      </c>
      <c r="AE57" s="789" t="s">
        <v>51</v>
      </c>
      <c r="AF57" s="788"/>
      <c r="AG57" s="436">
        <v>0</v>
      </c>
      <c r="AH57" s="17" t="s">
        <v>50</v>
      </c>
      <c r="AJ57" s="40"/>
    </row>
    <row r="58" spans="3:37" s="14" customFormat="1" ht="20.100000000000001" customHeight="1" thickBot="1" x14ac:dyDescent="0.3">
      <c r="C58" s="885"/>
      <c r="D58" s="721"/>
      <c r="E58" s="721"/>
      <c r="F58" s="886"/>
      <c r="G58" s="859"/>
      <c r="H58" s="859"/>
      <c r="I58" s="862"/>
      <c r="J58" s="863"/>
      <c r="K58" s="887" t="s">
        <v>44</v>
      </c>
      <c r="L58" s="887"/>
      <c r="M58" s="888" t="s">
        <v>45</v>
      </c>
      <c r="N58" s="815" t="s">
        <v>82</v>
      </c>
      <c r="O58" s="816"/>
      <c r="P58" s="887" t="s">
        <v>44</v>
      </c>
      <c r="Q58" s="887"/>
      <c r="R58" s="888" t="s">
        <v>45</v>
      </c>
      <c r="S58" s="815" t="s">
        <v>82</v>
      </c>
      <c r="T58" s="816"/>
      <c r="U58" s="817" t="s">
        <v>52</v>
      </c>
      <c r="V58" s="818"/>
      <c r="W58" s="818"/>
      <c r="X58" s="819"/>
      <c r="Y58" s="892" t="s">
        <v>48</v>
      </c>
      <c r="Z58" s="893"/>
      <c r="AA58" s="962" t="s">
        <v>49</v>
      </c>
      <c r="AB58" s="893"/>
      <c r="AC58" s="437">
        <v>0</v>
      </c>
      <c r="AD58" s="16" t="s">
        <v>50</v>
      </c>
      <c r="AE58" s="962" t="s">
        <v>51</v>
      </c>
      <c r="AF58" s="893"/>
      <c r="AG58" s="437">
        <v>0</v>
      </c>
      <c r="AH58" s="16" t="s">
        <v>50</v>
      </c>
      <c r="AJ58" s="40"/>
    </row>
    <row r="59" spans="3:37" s="14" customFormat="1" ht="20.100000000000001" customHeight="1" thickBot="1" x14ac:dyDescent="0.3">
      <c r="C59" s="789"/>
      <c r="D59" s="798"/>
      <c r="E59" s="798"/>
      <c r="F59" s="799"/>
      <c r="G59" s="859"/>
      <c r="H59" s="859"/>
      <c r="I59" s="864"/>
      <c r="J59" s="865"/>
      <c r="K59" s="887"/>
      <c r="L59" s="887"/>
      <c r="M59" s="888"/>
      <c r="N59" s="816"/>
      <c r="O59" s="816"/>
      <c r="P59" s="887"/>
      <c r="Q59" s="887"/>
      <c r="R59" s="888"/>
      <c r="S59" s="816"/>
      <c r="T59" s="816"/>
      <c r="U59" s="820"/>
      <c r="V59" s="665"/>
      <c r="W59" s="665"/>
      <c r="X59" s="821"/>
      <c r="Y59" s="963" t="s">
        <v>53</v>
      </c>
      <c r="Z59" s="797"/>
      <c r="AA59" s="796" t="s">
        <v>49</v>
      </c>
      <c r="AB59" s="797"/>
      <c r="AC59" s="437">
        <v>0</v>
      </c>
      <c r="AD59" s="16" t="s">
        <v>50</v>
      </c>
      <c r="AE59" s="796" t="s">
        <v>51</v>
      </c>
      <c r="AF59" s="797"/>
      <c r="AG59" s="437">
        <v>0</v>
      </c>
      <c r="AH59" s="16" t="s">
        <v>50</v>
      </c>
      <c r="AJ59" s="40"/>
      <c r="AK59" s="417" t="s">
        <v>386</v>
      </c>
    </row>
    <row r="60" spans="3:37" s="14" customFormat="1" ht="20.100000000000001" customHeight="1" x14ac:dyDescent="0.25">
      <c r="C60" s="909" t="str">
        <f>IF(AB7&lt;&gt;0,AB7,IF(Q7&lt;&gt;0,Q7,""))</f>
        <v/>
      </c>
      <c r="D60" s="910"/>
      <c r="E60" s="910"/>
      <c r="F60" s="911"/>
      <c r="G60" s="406" t="str">
        <f>IF(AK60="","",DATEDIF(AK60,AL4,"Y"))</f>
        <v/>
      </c>
      <c r="H60" s="434"/>
      <c r="I60" s="813" t="s">
        <v>54</v>
      </c>
      <c r="J60" s="814"/>
      <c r="K60" s="902"/>
      <c r="L60" s="903"/>
      <c r="M60" s="420"/>
      <c r="N60" s="905"/>
      <c r="O60" s="906"/>
      <c r="P60" s="917"/>
      <c r="Q60" s="918"/>
      <c r="R60" s="420"/>
      <c r="S60" s="905"/>
      <c r="T60" s="906"/>
      <c r="U60" s="15"/>
      <c r="AJ60" s="40"/>
      <c r="AK60" s="414"/>
    </row>
    <row r="61" spans="3:37" s="14" customFormat="1" ht="20.100000000000001" customHeight="1" x14ac:dyDescent="0.25">
      <c r="C61" s="800"/>
      <c r="D61" s="801"/>
      <c r="E61" s="801"/>
      <c r="F61" s="802"/>
      <c r="G61" s="406" t="str">
        <f>IF(AK61="","",DATEDIF(AK61,AL4,"Y"))</f>
        <v/>
      </c>
      <c r="H61" s="435"/>
      <c r="I61" s="904"/>
      <c r="J61" s="610"/>
      <c r="K61" s="902"/>
      <c r="L61" s="903"/>
      <c r="M61" s="409"/>
      <c r="N61" s="905"/>
      <c r="O61" s="906"/>
      <c r="P61" s="902"/>
      <c r="Q61" s="903"/>
      <c r="R61" s="409"/>
      <c r="S61" s="905"/>
      <c r="T61" s="906"/>
      <c r="U61" s="8"/>
      <c r="AJ61" s="40"/>
      <c r="AK61" s="415"/>
    </row>
    <row r="62" spans="3:37" s="14" customFormat="1" ht="20.100000000000001" customHeight="1" x14ac:dyDescent="0.25">
      <c r="C62" s="803"/>
      <c r="D62" s="804"/>
      <c r="E62" s="804"/>
      <c r="F62" s="805"/>
      <c r="G62" s="406" t="str">
        <f>IF(AK62="","",DATEDIF(AK62,AL4,"Y"))</f>
        <v/>
      </c>
      <c r="H62" s="434"/>
      <c r="I62" s="904"/>
      <c r="J62" s="610"/>
      <c r="K62" s="902"/>
      <c r="L62" s="903"/>
      <c r="M62" s="407"/>
      <c r="N62" s="905"/>
      <c r="O62" s="906"/>
      <c r="P62" s="902"/>
      <c r="Q62" s="903"/>
      <c r="R62" s="407"/>
      <c r="S62" s="905"/>
      <c r="T62" s="906"/>
      <c r="U62" s="8"/>
      <c r="AJ62" s="40"/>
      <c r="AK62" s="415"/>
    </row>
    <row r="63" spans="3:37" s="14" customFormat="1" ht="20.100000000000001" customHeight="1" thickBot="1" x14ac:dyDescent="0.3">
      <c r="C63" s="803"/>
      <c r="D63" s="804"/>
      <c r="E63" s="804"/>
      <c r="F63" s="805"/>
      <c r="G63" s="406" t="str">
        <f>IF(AK63="","",DATEDIF(AK63,AL4,"Y"))</f>
        <v/>
      </c>
      <c r="H63" s="434"/>
      <c r="I63" s="904"/>
      <c r="J63" s="610"/>
      <c r="K63" s="902"/>
      <c r="L63" s="903"/>
      <c r="M63" s="408"/>
      <c r="N63" s="905"/>
      <c r="O63" s="906"/>
      <c r="P63" s="902"/>
      <c r="Q63" s="903"/>
      <c r="R63" s="408"/>
      <c r="S63" s="905"/>
      <c r="T63" s="906"/>
      <c r="U63" s="8"/>
      <c r="AJ63" s="40"/>
      <c r="AK63" s="416"/>
    </row>
    <row r="64" spans="3:37" s="14" customFormat="1" ht="12.75" customHeight="1" x14ac:dyDescent="0.25">
      <c r="C64" s="8"/>
      <c r="D64" s="8"/>
      <c r="E64" s="8"/>
      <c r="F64" s="8"/>
      <c r="G64" s="8"/>
      <c r="H64" s="8"/>
      <c r="I64" s="8"/>
      <c r="J64" s="8"/>
      <c r="K64" s="8"/>
      <c r="L64" s="8"/>
      <c r="M64" s="8"/>
      <c r="N64" s="8"/>
      <c r="O64" s="8"/>
      <c r="P64" s="8"/>
      <c r="Q64" s="8"/>
      <c r="R64" s="8"/>
      <c r="S64" s="8"/>
      <c r="T64" s="8"/>
      <c r="U64" s="8"/>
      <c r="AJ64" s="40"/>
    </row>
    <row r="65" spans="3:70" s="14" customFormat="1" ht="7.5" customHeight="1" x14ac:dyDescent="0.25">
      <c r="C65" s="8"/>
      <c r="D65" s="8"/>
      <c r="E65" s="8"/>
      <c r="F65" s="8"/>
      <c r="G65" s="8"/>
      <c r="H65" s="8"/>
      <c r="I65" s="8"/>
      <c r="J65" s="8"/>
      <c r="K65" s="8"/>
      <c r="L65" s="8"/>
      <c r="M65" s="8"/>
      <c r="N65" s="8"/>
      <c r="O65" s="8"/>
      <c r="P65" s="8"/>
      <c r="Q65" s="8"/>
      <c r="R65" s="8"/>
      <c r="S65" s="8"/>
      <c r="T65" s="8"/>
      <c r="U65" s="8"/>
      <c r="AJ65" s="40"/>
    </row>
    <row r="66" spans="3:70" ht="20.100000000000001" customHeight="1" thickBot="1" x14ac:dyDescent="0.3">
      <c r="C66" s="6" t="s">
        <v>58</v>
      </c>
      <c r="D66" s="6"/>
      <c r="E66" s="6"/>
      <c r="F66" s="6"/>
      <c r="G66" s="6"/>
      <c r="H66" s="6"/>
      <c r="I66" s="6"/>
      <c r="J66" s="6"/>
      <c r="K66" s="6"/>
      <c r="L66" s="6"/>
      <c r="M66" s="6"/>
      <c r="N66" s="6"/>
      <c r="O66" s="6"/>
      <c r="P66" s="6"/>
      <c r="Q66" s="6"/>
      <c r="R66" s="6"/>
      <c r="S66" s="29"/>
      <c r="T66" s="29"/>
      <c r="U66" s="29"/>
      <c r="V66" s="18"/>
      <c r="W66" s="18"/>
      <c r="X66" s="18"/>
      <c r="Y66" s="18"/>
      <c r="Z66" s="18"/>
      <c r="AA66" s="18"/>
      <c r="AB66" s="18"/>
      <c r="AC66" s="18"/>
      <c r="AD66" s="18"/>
      <c r="AE66" s="18"/>
      <c r="AF66" s="18"/>
      <c r="AG66" s="18"/>
      <c r="AH66" s="18"/>
      <c r="AM66" s="14"/>
      <c r="AN66" s="14"/>
      <c r="AO66" s="14"/>
      <c r="AP66" s="14"/>
      <c r="AQ66" s="14"/>
      <c r="AR66" s="14"/>
      <c r="AS66" s="14"/>
      <c r="AT66" s="14"/>
      <c r="AU66" s="14"/>
      <c r="AV66" s="14"/>
      <c r="AW66" s="14"/>
      <c r="AX66" s="14"/>
      <c r="AY66" s="14"/>
      <c r="AZ66" s="14"/>
      <c r="BA66" s="14"/>
      <c r="BB66" s="14"/>
      <c r="BC66" s="14"/>
      <c r="BD66" s="14"/>
      <c r="BE66" s="14"/>
      <c r="BF66" s="14"/>
      <c r="BG66" s="14"/>
      <c r="BH66" s="14"/>
      <c r="BI66" s="14"/>
      <c r="BJ66" s="14"/>
      <c r="BK66" s="14"/>
      <c r="BL66" s="14"/>
      <c r="BM66" s="14"/>
      <c r="BN66" s="14"/>
      <c r="BO66" s="14"/>
      <c r="BP66" s="14"/>
      <c r="BQ66" s="14"/>
      <c r="BR66" s="14"/>
    </row>
    <row r="67" spans="3:70" s="14" customFormat="1" ht="23.95" customHeight="1" x14ac:dyDescent="0.25">
      <c r="C67" s="900" t="s">
        <v>57</v>
      </c>
      <c r="D67" s="811"/>
      <c r="E67" s="811"/>
      <c r="F67" s="811"/>
      <c r="G67" s="811"/>
      <c r="H67" s="811"/>
      <c r="I67" s="811"/>
      <c r="J67" s="811"/>
      <c r="K67" s="811"/>
      <c r="L67" s="811"/>
      <c r="M67" s="811"/>
      <c r="N67" s="811"/>
      <c r="O67" s="811"/>
      <c r="P67" s="901"/>
      <c r="Q67" s="810" t="s">
        <v>55</v>
      </c>
      <c r="R67" s="811"/>
      <c r="S67" s="811"/>
      <c r="T67" s="811"/>
      <c r="U67" s="812"/>
      <c r="AJ67" s="40"/>
    </row>
    <row r="68" spans="3:70" s="14" customFormat="1" ht="23.95" customHeight="1" x14ac:dyDescent="0.25">
      <c r="C68" s="688"/>
      <c r="D68" s="806"/>
      <c r="E68" s="806"/>
      <c r="F68" s="806"/>
      <c r="G68" s="806"/>
      <c r="H68" s="806"/>
      <c r="I68" s="806"/>
      <c r="J68" s="806"/>
      <c r="K68" s="806"/>
      <c r="L68" s="806"/>
      <c r="M68" s="806"/>
      <c r="N68" s="806"/>
      <c r="O68" s="806"/>
      <c r="P68" s="807"/>
      <c r="Q68" s="808"/>
      <c r="R68" s="689"/>
      <c r="S68" s="689"/>
      <c r="T68" s="689"/>
      <c r="U68" s="809"/>
      <c r="AJ68" s="40"/>
    </row>
    <row r="69" spans="3:70" s="14" customFormat="1" ht="23.95" customHeight="1" x14ac:dyDescent="0.25">
      <c r="C69" s="688"/>
      <c r="D69" s="806"/>
      <c r="E69" s="806"/>
      <c r="F69" s="806"/>
      <c r="G69" s="806"/>
      <c r="H69" s="806"/>
      <c r="I69" s="806"/>
      <c r="J69" s="806"/>
      <c r="K69" s="806"/>
      <c r="L69" s="806"/>
      <c r="M69" s="806"/>
      <c r="N69" s="806"/>
      <c r="O69" s="806"/>
      <c r="P69" s="807"/>
      <c r="Q69" s="808"/>
      <c r="R69" s="689"/>
      <c r="S69" s="689"/>
      <c r="T69" s="689"/>
      <c r="U69" s="809"/>
      <c r="AJ69" s="40"/>
    </row>
    <row r="70" spans="3:70" s="14" customFormat="1" ht="23.95" customHeight="1" x14ac:dyDescent="0.25">
      <c r="C70" s="688"/>
      <c r="D70" s="806"/>
      <c r="E70" s="806"/>
      <c r="F70" s="806"/>
      <c r="G70" s="806"/>
      <c r="H70" s="806"/>
      <c r="I70" s="806"/>
      <c r="J70" s="806"/>
      <c r="K70" s="806"/>
      <c r="L70" s="806"/>
      <c r="M70" s="806"/>
      <c r="N70" s="806"/>
      <c r="O70" s="806"/>
      <c r="P70" s="807"/>
      <c r="Q70" s="808"/>
      <c r="R70" s="689"/>
      <c r="S70" s="689"/>
      <c r="T70" s="689"/>
      <c r="U70" s="809"/>
      <c r="AJ70" s="40"/>
    </row>
    <row r="71" spans="3:70" s="14" customFormat="1" ht="23.95" customHeight="1" x14ac:dyDescent="0.25">
      <c r="C71" s="688"/>
      <c r="D71" s="806"/>
      <c r="E71" s="806"/>
      <c r="F71" s="806"/>
      <c r="G71" s="806"/>
      <c r="H71" s="806"/>
      <c r="I71" s="806"/>
      <c r="J71" s="806"/>
      <c r="K71" s="806"/>
      <c r="L71" s="806"/>
      <c r="M71" s="806"/>
      <c r="N71" s="806"/>
      <c r="O71" s="806"/>
      <c r="P71" s="807"/>
      <c r="Q71" s="808"/>
      <c r="R71" s="689"/>
      <c r="S71" s="689"/>
      <c r="T71" s="689"/>
      <c r="U71" s="809"/>
      <c r="AJ71" s="40"/>
    </row>
    <row r="72" spans="3:70" s="14" customFormat="1" ht="23.95" customHeight="1" x14ac:dyDescent="0.25">
      <c r="C72" s="688"/>
      <c r="D72" s="806"/>
      <c r="E72" s="806"/>
      <c r="F72" s="806"/>
      <c r="G72" s="806"/>
      <c r="H72" s="806"/>
      <c r="I72" s="806"/>
      <c r="J72" s="806"/>
      <c r="K72" s="806"/>
      <c r="L72" s="806"/>
      <c r="M72" s="806"/>
      <c r="N72" s="806"/>
      <c r="O72" s="806"/>
      <c r="P72" s="807"/>
      <c r="Q72" s="808"/>
      <c r="R72" s="689"/>
      <c r="S72" s="689"/>
      <c r="T72" s="689"/>
      <c r="U72" s="809"/>
      <c r="AJ72" s="40"/>
    </row>
    <row r="73" spans="3:70" s="14" customFormat="1" ht="23.95" customHeight="1" x14ac:dyDescent="0.25">
      <c r="C73" s="688"/>
      <c r="D73" s="806"/>
      <c r="E73" s="806"/>
      <c r="F73" s="806"/>
      <c r="G73" s="806"/>
      <c r="H73" s="806"/>
      <c r="I73" s="806"/>
      <c r="J73" s="806"/>
      <c r="K73" s="806"/>
      <c r="L73" s="806"/>
      <c r="M73" s="806"/>
      <c r="N73" s="806"/>
      <c r="O73" s="806"/>
      <c r="P73" s="807"/>
      <c r="Q73" s="808"/>
      <c r="R73" s="689"/>
      <c r="S73" s="689"/>
      <c r="T73" s="689"/>
      <c r="U73" s="809"/>
      <c r="AJ73" s="40"/>
      <c r="AM73" s="6"/>
      <c r="AN73" s="6"/>
      <c r="AO73" s="6"/>
      <c r="AP73" s="6"/>
      <c r="AQ73" s="6"/>
      <c r="AR73" s="6"/>
      <c r="AS73" s="6"/>
      <c r="AT73" s="6"/>
      <c r="AU73" s="6"/>
      <c r="AV73" s="6"/>
      <c r="AW73" s="6"/>
      <c r="AX73" s="6"/>
      <c r="AY73" s="6"/>
      <c r="AZ73" s="6"/>
      <c r="BA73" s="6"/>
      <c r="BB73" s="6"/>
      <c r="BC73" s="29"/>
      <c r="BD73" s="29"/>
      <c r="BE73" s="29"/>
      <c r="BF73" s="32"/>
      <c r="BG73" s="32"/>
      <c r="BH73" s="32"/>
      <c r="BI73" s="32"/>
      <c r="BJ73" s="32"/>
      <c r="BK73" s="32"/>
      <c r="BL73" s="32"/>
      <c r="BM73" s="32"/>
      <c r="BN73" s="32"/>
      <c r="BO73" s="32"/>
      <c r="BP73" s="32"/>
      <c r="BQ73" s="32"/>
      <c r="BR73" s="32"/>
    </row>
    <row r="74" spans="3:70" s="14" customFormat="1" ht="23.95" customHeight="1" x14ac:dyDescent="0.25">
      <c r="C74" s="688"/>
      <c r="D74" s="806"/>
      <c r="E74" s="806"/>
      <c r="F74" s="806"/>
      <c r="G74" s="806"/>
      <c r="H74" s="806"/>
      <c r="I74" s="806"/>
      <c r="J74" s="806"/>
      <c r="K74" s="806"/>
      <c r="L74" s="806"/>
      <c r="M74" s="806"/>
      <c r="N74" s="806"/>
      <c r="O74" s="806"/>
      <c r="P74" s="807"/>
      <c r="Q74" s="808"/>
      <c r="R74" s="689"/>
      <c r="S74" s="689"/>
      <c r="T74" s="689"/>
      <c r="U74" s="809"/>
      <c r="AJ74" s="40"/>
      <c r="AM74" s="786"/>
      <c r="AN74" s="786"/>
      <c r="AO74" s="786"/>
      <c r="AP74" s="786"/>
      <c r="AQ74" s="786"/>
      <c r="AR74" s="786"/>
      <c r="AS74" s="786"/>
      <c r="AT74" s="786"/>
      <c r="AU74" s="786"/>
      <c r="AV74" s="786"/>
      <c r="AW74" s="786"/>
      <c r="AX74" s="786"/>
      <c r="AY74" s="786"/>
      <c r="AZ74" s="786"/>
      <c r="BA74" s="786"/>
      <c r="BB74" s="786"/>
      <c r="BC74" s="786"/>
      <c r="BD74" s="786"/>
      <c r="BE74" s="786"/>
    </row>
    <row r="75" spans="3:70" s="14" customFormat="1" ht="23.95" customHeight="1" x14ac:dyDescent="0.25">
      <c r="C75" s="688"/>
      <c r="D75" s="806"/>
      <c r="E75" s="806"/>
      <c r="F75" s="806"/>
      <c r="G75" s="806"/>
      <c r="H75" s="806"/>
      <c r="I75" s="806"/>
      <c r="J75" s="806"/>
      <c r="K75" s="806"/>
      <c r="L75" s="806"/>
      <c r="M75" s="806"/>
      <c r="N75" s="806"/>
      <c r="O75" s="806"/>
      <c r="P75" s="807"/>
      <c r="Q75" s="808"/>
      <c r="R75" s="689"/>
      <c r="S75" s="689"/>
      <c r="T75" s="689"/>
      <c r="U75" s="809"/>
      <c r="AJ75" s="40"/>
      <c r="AM75" s="33"/>
      <c r="AN75" s="33"/>
      <c r="AO75" s="33"/>
      <c r="AP75" s="33"/>
      <c r="AQ75" s="33"/>
      <c r="AR75" s="33"/>
      <c r="AS75" s="33"/>
      <c r="AT75" s="33"/>
      <c r="AU75" s="33"/>
      <c r="AV75" s="33"/>
      <c r="AW75" s="33"/>
      <c r="AX75" s="2"/>
      <c r="AY75" s="2"/>
      <c r="AZ75" s="2"/>
      <c r="BA75" s="33"/>
      <c r="BB75" s="33"/>
      <c r="BC75" s="33"/>
      <c r="BD75" s="33"/>
      <c r="BE75" s="33"/>
    </row>
    <row r="76" spans="3:70" s="14" customFormat="1" ht="23.95" customHeight="1" x14ac:dyDescent="0.25">
      <c r="C76" s="688"/>
      <c r="D76" s="806"/>
      <c r="E76" s="806"/>
      <c r="F76" s="806"/>
      <c r="G76" s="806"/>
      <c r="H76" s="806"/>
      <c r="I76" s="806"/>
      <c r="J76" s="806"/>
      <c r="K76" s="806"/>
      <c r="L76" s="806"/>
      <c r="M76" s="806"/>
      <c r="N76" s="806"/>
      <c r="O76" s="806"/>
      <c r="P76" s="807"/>
      <c r="Q76" s="808"/>
      <c r="R76" s="689"/>
      <c r="S76" s="689"/>
      <c r="T76" s="689"/>
      <c r="U76" s="809"/>
      <c r="AJ76" s="40"/>
      <c r="AM76" s="33"/>
      <c r="AN76" s="33"/>
      <c r="AO76" s="33"/>
      <c r="AP76" s="33"/>
      <c r="AQ76" s="33"/>
      <c r="AR76" s="33"/>
      <c r="AS76" s="33"/>
      <c r="AT76" s="33"/>
      <c r="AU76" s="33"/>
      <c r="AV76" s="33"/>
      <c r="AW76" s="33"/>
      <c r="AX76" s="2"/>
      <c r="AY76" s="2"/>
      <c r="AZ76" s="2"/>
      <c r="BA76" s="33"/>
      <c r="BB76" s="33"/>
      <c r="BC76" s="33"/>
      <c r="BD76" s="33"/>
      <c r="BE76" s="33"/>
    </row>
    <row r="77" spans="3:70" s="14" customFormat="1" ht="23.95" customHeight="1" x14ac:dyDescent="0.25">
      <c r="C77" s="688"/>
      <c r="D77" s="806"/>
      <c r="E77" s="806"/>
      <c r="F77" s="806"/>
      <c r="G77" s="806"/>
      <c r="H77" s="806"/>
      <c r="I77" s="806"/>
      <c r="J77" s="806"/>
      <c r="K77" s="806"/>
      <c r="L77" s="806"/>
      <c r="M77" s="806"/>
      <c r="N77" s="806"/>
      <c r="O77" s="806"/>
      <c r="P77" s="807"/>
      <c r="Q77" s="808"/>
      <c r="R77" s="689"/>
      <c r="S77" s="689"/>
      <c r="T77" s="689"/>
      <c r="U77" s="809"/>
      <c r="AJ77" s="40"/>
      <c r="AM77" s="33"/>
      <c r="AN77" s="33"/>
      <c r="AO77" s="33"/>
      <c r="AP77" s="33"/>
      <c r="AQ77" s="33"/>
      <c r="AR77" s="33"/>
      <c r="AS77" s="33"/>
      <c r="AT77" s="33"/>
      <c r="AU77" s="33"/>
      <c r="AV77" s="33"/>
      <c r="AW77" s="33"/>
      <c r="AX77" s="2"/>
      <c r="AY77" s="2"/>
      <c r="AZ77" s="2"/>
      <c r="BA77" s="33"/>
      <c r="BB77" s="33"/>
      <c r="BC77" s="33"/>
      <c r="BD77" s="33"/>
      <c r="BE77" s="33"/>
    </row>
    <row r="78" spans="3:70" s="14" customFormat="1" ht="23.95" customHeight="1" x14ac:dyDescent="0.25">
      <c r="C78" s="688"/>
      <c r="D78" s="806"/>
      <c r="E78" s="806"/>
      <c r="F78" s="806"/>
      <c r="G78" s="806"/>
      <c r="H78" s="806"/>
      <c r="I78" s="806"/>
      <c r="J78" s="806"/>
      <c r="K78" s="806"/>
      <c r="L78" s="806"/>
      <c r="M78" s="806"/>
      <c r="N78" s="806"/>
      <c r="O78" s="806"/>
      <c r="P78" s="807"/>
      <c r="Q78" s="808"/>
      <c r="R78" s="689"/>
      <c r="S78" s="689"/>
      <c r="T78" s="689"/>
      <c r="U78" s="809"/>
      <c r="AJ78" s="40"/>
      <c r="AM78" s="33"/>
      <c r="AN78" s="33"/>
      <c r="AO78" s="33"/>
      <c r="AP78" s="33"/>
      <c r="AQ78" s="33"/>
      <c r="AR78" s="33"/>
      <c r="AS78" s="33"/>
      <c r="AT78" s="33"/>
      <c r="AU78" s="33"/>
      <c r="AV78" s="33"/>
      <c r="AW78" s="33"/>
      <c r="AX78" s="2"/>
      <c r="AY78" s="2"/>
      <c r="AZ78" s="2"/>
      <c r="BA78" s="33"/>
      <c r="BB78" s="33"/>
      <c r="BC78" s="33"/>
      <c r="BD78" s="33"/>
      <c r="BE78" s="33"/>
    </row>
    <row r="79" spans="3:70" s="14" customFormat="1" ht="23.95" customHeight="1" x14ac:dyDescent="0.25">
      <c r="C79" s="688"/>
      <c r="D79" s="806"/>
      <c r="E79" s="806"/>
      <c r="F79" s="806"/>
      <c r="G79" s="806"/>
      <c r="H79" s="806"/>
      <c r="I79" s="806"/>
      <c r="J79" s="806"/>
      <c r="K79" s="806"/>
      <c r="L79" s="806"/>
      <c r="M79" s="806"/>
      <c r="N79" s="806"/>
      <c r="O79" s="806"/>
      <c r="P79" s="807"/>
      <c r="Q79" s="808"/>
      <c r="R79" s="689"/>
      <c r="S79" s="689"/>
      <c r="T79" s="689"/>
      <c r="U79" s="809"/>
      <c r="AJ79" s="40"/>
      <c r="AM79" s="33"/>
      <c r="AN79" s="33"/>
      <c r="AO79" s="33"/>
      <c r="AP79" s="33"/>
      <c r="AQ79" s="33"/>
      <c r="AR79" s="33"/>
      <c r="AS79" s="33"/>
      <c r="AT79" s="33"/>
      <c r="AU79" s="33"/>
      <c r="AV79" s="33"/>
      <c r="AW79" s="33"/>
      <c r="AX79" s="2"/>
      <c r="AY79" s="2"/>
      <c r="AZ79" s="2"/>
      <c r="BA79" s="33"/>
      <c r="BB79" s="33"/>
      <c r="BC79" s="33"/>
      <c r="BD79" s="33"/>
      <c r="BE79" s="33"/>
    </row>
    <row r="80" spans="3:70" s="14" customFormat="1" ht="23.95" customHeight="1" x14ac:dyDescent="0.25">
      <c r="C80" s="688"/>
      <c r="D80" s="806"/>
      <c r="E80" s="806"/>
      <c r="F80" s="806"/>
      <c r="G80" s="806"/>
      <c r="H80" s="806"/>
      <c r="I80" s="806"/>
      <c r="J80" s="806"/>
      <c r="K80" s="806"/>
      <c r="L80" s="806"/>
      <c r="M80" s="806"/>
      <c r="N80" s="806"/>
      <c r="O80" s="806"/>
      <c r="P80" s="807"/>
      <c r="Q80" s="808"/>
      <c r="R80" s="689"/>
      <c r="S80" s="689"/>
      <c r="T80" s="689"/>
      <c r="U80" s="809"/>
      <c r="AJ80" s="40"/>
      <c r="AM80" s="33"/>
      <c r="AN80" s="33"/>
      <c r="AO80" s="33"/>
      <c r="AP80" s="33"/>
      <c r="AQ80" s="33"/>
      <c r="AR80" s="33"/>
      <c r="AS80" s="33"/>
      <c r="AT80" s="33"/>
      <c r="AU80" s="33"/>
      <c r="AV80" s="33"/>
      <c r="AW80" s="33"/>
      <c r="AX80" s="2"/>
      <c r="AY80" s="2"/>
      <c r="AZ80" s="2"/>
      <c r="BA80" s="33"/>
      <c r="BB80" s="33"/>
      <c r="BC80" s="33"/>
      <c r="BD80" s="33"/>
      <c r="BE80" s="33"/>
    </row>
    <row r="81" spans="3:70" s="14" customFormat="1" ht="23.95" customHeight="1" x14ac:dyDescent="0.25">
      <c r="C81" s="688"/>
      <c r="D81" s="806"/>
      <c r="E81" s="806"/>
      <c r="F81" s="806"/>
      <c r="G81" s="806"/>
      <c r="H81" s="806"/>
      <c r="I81" s="806"/>
      <c r="J81" s="806"/>
      <c r="K81" s="806"/>
      <c r="L81" s="806"/>
      <c r="M81" s="806"/>
      <c r="N81" s="806"/>
      <c r="O81" s="806"/>
      <c r="P81" s="807"/>
      <c r="Q81" s="808"/>
      <c r="R81" s="689"/>
      <c r="S81" s="689"/>
      <c r="T81" s="689"/>
      <c r="U81" s="809"/>
      <c r="AJ81" s="40"/>
      <c r="AM81" s="33"/>
      <c r="AN81" s="33"/>
      <c r="AO81" s="33"/>
      <c r="AP81" s="33"/>
      <c r="AQ81" s="33"/>
      <c r="AR81" s="33"/>
      <c r="AS81" s="33"/>
      <c r="AT81" s="33"/>
      <c r="AU81" s="33"/>
      <c r="AV81" s="33"/>
      <c r="AW81" s="33"/>
      <c r="AX81" s="2"/>
      <c r="AY81" s="2"/>
      <c r="AZ81" s="2"/>
      <c r="BA81" s="33"/>
      <c r="BB81" s="33"/>
      <c r="BC81" s="33"/>
      <c r="BD81" s="33"/>
      <c r="BE81" s="33"/>
    </row>
    <row r="82" spans="3:70" s="14" customFormat="1" ht="23.95" customHeight="1" x14ac:dyDescent="0.25">
      <c r="C82" s="688"/>
      <c r="D82" s="806"/>
      <c r="E82" s="806"/>
      <c r="F82" s="806"/>
      <c r="G82" s="806"/>
      <c r="H82" s="806"/>
      <c r="I82" s="806"/>
      <c r="J82" s="806"/>
      <c r="K82" s="806"/>
      <c r="L82" s="806"/>
      <c r="M82" s="806"/>
      <c r="N82" s="806"/>
      <c r="O82" s="806"/>
      <c r="P82" s="807"/>
      <c r="Q82" s="808"/>
      <c r="R82" s="689"/>
      <c r="S82" s="689"/>
      <c r="T82" s="689"/>
      <c r="U82" s="809"/>
      <c r="AJ82" s="40"/>
      <c r="AM82" s="33"/>
      <c r="AN82" s="33"/>
      <c r="AO82" s="33"/>
      <c r="AP82" s="33"/>
      <c r="AQ82" s="33"/>
      <c r="AR82" s="33"/>
      <c r="AS82" s="33"/>
      <c r="AT82" s="33"/>
      <c r="AU82" s="33"/>
      <c r="AV82" s="33"/>
      <c r="AW82" s="33"/>
      <c r="AX82" s="2"/>
      <c r="AY82" s="2"/>
      <c r="AZ82" s="2"/>
      <c r="BA82" s="33"/>
      <c r="BB82" s="33"/>
      <c r="BC82" s="33"/>
      <c r="BD82" s="33"/>
      <c r="BE82" s="33"/>
    </row>
    <row r="83" spans="3:70" s="14" customFormat="1" ht="23.95" customHeight="1" x14ac:dyDescent="0.25">
      <c r="C83" s="688"/>
      <c r="D83" s="806"/>
      <c r="E83" s="806"/>
      <c r="F83" s="806"/>
      <c r="G83" s="806"/>
      <c r="H83" s="806"/>
      <c r="I83" s="806"/>
      <c r="J83" s="806"/>
      <c r="K83" s="806"/>
      <c r="L83" s="806"/>
      <c r="M83" s="806"/>
      <c r="N83" s="806"/>
      <c r="O83" s="806"/>
      <c r="P83" s="807"/>
      <c r="Q83" s="808"/>
      <c r="R83" s="689"/>
      <c r="S83" s="689"/>
      <c r="T83" s="689"/>
      <c r="U83" s="809"/>
      <c r="AJ83" s="40"/>
      <c r="AM83" s="33"/>
      <c r="AN83" s="33"/>
      <c r="AO83" s="33"/>
      <c r="AP83" s="33"/>
      <c r="AQ83" s="33"/>
      <c r="AR83" s="33"/>
      <c r="AS83" s="33"/>
      <c r="AT83" s="33"/>
      <c r="AU83" s="33"/>
      <c r="AV83" s="33"/>
      <c r="AW83" s="33"/>
      <c r="AX83" s="2"/>
      <c r="AY83" s="2"/>
      <c r="AZ83" s="2"/>
      <c r="BA83" s="33"/>
      <c r="BB83" s="33"/>
      <c r="BC83" s="33"/>
      <c r="BD83" s="33"/>
      <c r="BE83" s="33"/>
    </row>
    <row r="84" spans="3:70" s="14" customFormat="1" ht="23.95" customHeight="1" x14ac:dyDescent="0.25">
      <c r="C84" s="688"/>
      <c r="D84" s="806"/>
      <c r="E84" s="806"/>
      <c r="F84" s="806"/>
      <c r="G84" s="806"/>
      <c r="H84" s="806"/>
      <c r="I84" s="806"/>
      <c r="J84" s="806"/>
      <c r="K84" s="806"/>
      <c r="L84" s="806"/>
      <c r="M84" s="806"/>
      <c r="N84" s="806"/>
      <c r="O84" s="806"/>
      <c r="P84" s="807"/>
      <c r="Q84" s="808"/>
      <c r="R84" s="689"/>
      <c r="S84" s="689"/>
      <c r="T84" s="689"/>
      <c r="U84" s="809"/>
      <c r="AJ84" s="40"/>
      <c r="AM84" s="33"/>
      <c r="AN84" s="33"/>
      <c r="AO84" s="33"/>
      <c r="AP84" s="33"/>
      <c r="AQ84" s="33"/>
      <c r="AR84" s="33"/>
      <c r="AS84" s="33"/>
      <c r="AT84" s="33"/>
      <c r="AU84" s="33"/>
      <c r="AV84" s="33"/>
      <c r="AW84" s="33"/>
      <c r="AX84" s="2"/>
      <c r="AY84" s="2"/>
      <c r="AZ84" s="2"/>
      <c r="BA84" s="33"/>
      <c r="BB84" s="33"/>
      <c r="BC84" s="33"/>
      <c r="BD84" s="33"/>
      <c r="BE84" s="33"/>
    </row>
    <row r="85" spans="3:70" s="14" customFormat="1" ht="23.95" customHeight="1" x14ac:dyDescent="0.25">
      <c r="C85" s="688"/>
      <c r="D85" s="806"/>
      <c r="E85" s="806"/>
      <c r="F85" s="806"/>
      <c r="G85" s="806"/>
      <c r="H85" s="806"/>
      <c r="I85" s="806"/>
      <c r="J85" s="806"/>
      <c r="K85" s="806"/>
      <c r="L85" s="806"/>
      <c r="M85" s="806"/>
      <c r="N85" s="806"/>
      <c r="O85" s="806"/>
      <c r="P85" s="807"/>
      <c r="Q85" s="808"/>
      <c r="R85" s="689"/>
      <c r="S85" s="689"/>
      <c r="T85" s="689"/>
      <c r="U85" s="809"/>
      <c r="AJ85" s="40"/>
      <c r="AM85" s="33"/>
      <c r="AN85" s="33"/>
      <c r="AO85" s="33"/>
      <c r="AP85" s="33"/>
      <c r="AQ85" s="33"/>
      <c r="AR85" s="33"/>
      <c r="AS85" s="33"/>
      <c r="AT85" s="33"/>
      <c r="AU85" s="33"/>
      <c r="AV85" s="33"/>
      <c r="AW85" s="33"/>
      <c r="AX85" s="2"/>
      <c r="AY85" s="2"/>
      <c r="AZ85" s="2"/>
      <c r="BA85" s="33"/>
      <c r="BB85" s="33"/>
      <c r="BC85" s="33"/>
      <c r="BD85" s="33"/>
      <c r="BE85" s="33"/>
    </row>
    <row r="86" spans="3:70" s="14" customFormat="1" ht="23.95" customHeight="1" x14ac:dyDescent="0.25">
      <c r="C86" s="688"/>
      <c r="D86" s="806"/>
      <c r="E86" s="806"/>
      <c r="F86" s="806"/>
      <c r="G86" s="806"/>
      <c r="H86" s="806"/>
      <c r="I86" s="806"/>
      <c r="J86" s="806"/>
      <c r="K86" s="806"/>
      <c r="L86" s="806"/>
      <c r="M86" s="806"/>
      <c r="N86" s="806"/>
      <c r="O86" s="806"/>
      <c r="P86" s="807"/>
      <c r="Q86" s="808"/>
      <c r="R86" s="689"/>
      <c r="S86" s="689"/>
      <c r="T86" s="689"/>
      <c r="U86" s="809"/>
      <c r="AJ86" s="40"/>
      <c r="AM86" s="33"/>
      <c r="AN86" s="33"/>
      <c r="AO86" s="33"/>
      <c r="AP86" s="33"/>
      <c r="AQ86" s="33"/>
      <c r="AR86" s="33"/>
      <c r="AS86" s="33"/>
      <c r="AT86" s="33"/>
      <c r="AU86" s="33"/>
      <c r="AV86" s="33"/>
      <c r="AW86" s="33"/>
      <c r="AX86" s="2"/>
      <c r="AY86" s="2"/>
      <c r="AZ86" s="2"/>
      <c r="BA86" s="33"/>
      <c r="BB86" s="33"/>
      <c r="BC86" s="33"/>
      <c r="BD86" s="33"/>
      <c r="BE86" s="33"/>
    </row>
    <row r="87" spans="3:70" ht="23.95" customHeight="1" thickBot="1" x14ac:dyDescent="0.3">
      <c r="C87" s="889"/>
      <c r="D87" s="919"/>
      <c r="E87" s="919"/>
      <c r="F87" s="919"/>
      <c r="G87" s="919"/>
      <c r="H87" s="919"/>
      <c r="I87" s="919"/>
      <c r="J87" s="919"/>
      <c r="K87" s="919"/>
      <c r="L87" s="919"/>
      <c r="M87" s="919"/>
      <c r="N87" s="919"/>
      <c r="O87" s="919"/>
      <c r="P87" s="920"/>
      <c r="Q87" s="915"/>
      <c r="R87" s="890"/>
      <c r="S87" s="890"/>
      <c r="T87" s="890"/>
      <c r="U87" s="916"/>
      <c r="AM87" s="33"/>
      <c r="AN87" s="33"/>
      <c r="AO87" s="33"/>
      <c r="AP87" s="33"/>
      <c r="AQ87" s="33"/>
      <c r="AR87" s="33"/>
      <c r="AS87" s="33"/>
      <c r="AT87" s="33"/>
      <c r="AU87" s="33"/>
      <c r="AV87" s="33"/>
      <c r="AW87" s="33"/>
      <c r="AX87" s="2"/>
      <c r="AY87" s="2"/>
      <c r="AZ87" s="2"/>
      <c r="BA87" s="33"/>
      <c r="BB87" s="33"/>
      <c r="BC87" s="33"/>
      <c r="BD87" s="33"/>
      <c r="BE87" s="33"/>
      <c r="BF87" s="14"/>
      <c r="BG87" s="14"/>
      <c r="BH87" s="14"/>
      <c r="BI87" s="14"/>
      <c r="BJ87" s="14"/>
      <c r="BK87" s="14"/>
      <c r="BL87" s="14"/>
      <c r="BM87" s="14"/>
      <c r="BN87" s="14"/>
      <c r="BO87" s="14"/>
      <c r="BP87" s="14"/>
      <c r="BQ87" s="14"/>
      <c r="BR87" s="14"/>
    </row>
    <row r="88" spans="3:70" s="14" customFormat="1" ht="20.100000000000001" customHeight="1" x14ac:dyDescent="0.25">
      <c r="C88" s="2" t="s">
        <v>56</v>
      </c>
      <c r="D88" s="26"/>
      <c r="E88" s="26"/>
      <c r="F88" s="26"/>
      <c r="G88" s="26"/>
      <c r="H88" s="26"/>
      <c r="I88" s="26"/>
      <c r="J88" s="26"/>
      <c r="K88" s="27"/>
      <c r="L88" s="27"/>
      <c r="M88" s="27"/>
      <c r="N88" s="27"/>
      <c r="O88" s="27"/>
      <c r="P88" s="26"/>
      <c r="Q88" s="26"/>
      <c r="R88" s="26"/>
      <c r="S88" s="26"/>
      <c r="T88" s="2"/>
      <c r="U88" s="2"/>
      <c r="V88" s="2"/>
      <c r="W88" s="2"/>
      <c r="X88" s="2"/>
      <c r="Y88" s="24"/>
      <c r="AJ88" s="40"/>
      <c r="AM88" s="33"/>
      <c r="AN88" s="33"/>
      <c r="AO88" s="33"/>
      <c r="AP88" s="33"/>
      <c r="AQ88" s="33"/>
      <c r="AR88" s="33"/>
      <c r="AS88" s="33"/>
      <c r="AT88" s="33"/>
      <c r="AU88" s="33"/>
      <c r="AV88" s="33"/>
      <c r="AW88" s="33"/>
      <c r="AX88" s="2"/>
      <c r="AY88" s="2"/>
      <c r="AZ88" s="2"/>
      <c r="BA88" s="33"/>
      <c r="BB88" s="33"/>
      <c r="BC88" s="33"/>
      <c r="BD88" s="33"/>
      <c r="BE88" s="33"/>
    </row>
    <row r="89" spans="3:70" s="14" customFormat="1" ht="20.100000000000001" customHeight="1" x14ac:dyDescent="0.25">
      <c r="C89" s="2" t="s">
        <v>59</v>
      </c>
      <c r="D89" s="28"/>
      <c r="E89" s="28"/>
      <c r="F89" s="28"/>
      <c r="G89" s="28"/>
      <c r="H89" s="28"/>
      <c r="I89" s="28"/>
      <c r="J89" s="26"/>
      <c r="K89" s="26"/>
      <c r="L89" s="26"/>
      <c r="M89" s="26"/>
      <c r="N89" s="26"/>
      <c r="O89" s="26"/>
      <c r="P89" s="26"/>
      <c r="Q89" s="26"/>
      <c r="R89" s="26"/>
      <c r="S89" s="27"/>
      <c r="T89" s="19"/>
      <c r="U89" s="19"/>
      <c r="V89" s="19"/>
      <c r="W89" s="19"/>
      <c r="X89" s="2"/>
      <c r="Y89" s="24"/>
      <c r="AJ89" s="40"/>
      <c r="AM89" s="33"/>
      <c r="AN89" s="33"/>
      <c r="AO89" s="33"/>
      <c r="AP89" s="33"/>
      <c r="AQ89" s="33"/>
      <c r="AR89" s="33"/>
      <c r="AS89" s="33"/>
      <c r="AT89" s="33"/>
      <c r="AU89" s="33"/>
      <c r="AV89" s="33"/>
      <c r="AW89" s="33"/>
      <c r="AX89" s="2"/>
      <c r="AY89" s="2"/>
      <c r="AZ89" s="2"/>
      <c r="BA89" s="33"/>
      <c r="BB89" s="33"/>
      <c r="BC89" s="33"/>
      <c r="BD89" s="33"/>
      <c r="BE89" s="33"/>
    </row>
    <row r="90" spans="3:70" s="14" customFormat="1" ht="20.100000000000001" customHeight="1" x14ac:dyDescent="0.25">
      <c r="C90" s="2" t="s">
        <v>61</v>
      </c>
      <c r="D90" s="28"/>
      <c r="E90" s="28"/>
      <c r="F90" s="28"/>
      <c r="G90" s="28"/>
      <c r="H90" s="28"/>
      <c r="I90" s="28"/>
      <c r="J90" s="26"/>
      <c r="K90" s="26"/>
      <c r="L90" s="26"/>
      <c r="M90" s="26"/>
      <c r="N90" s="26"/>
      <c r="O90" s="26"/>
      <c r="P90" s="26"/>
      <c r="Q90" s="26"/>
      <c r="R90" s="26"/>
      <c r="S90" s="27"/>
      <c r="T90" s="19"/>
      <c r="U90" s="19"/>
      <c r="V90" s="19"/>
      <c r="W90" s="19"/>
      <c r="X90" s="3"/>
      <c r="Y90" s="3"/>
      <c r="Z90" s="3"/>
      <c r="AA90" s="18"/>
      <c r="AB90" s="3"/>
      <c r="AC90" s="3"/>
      <c r="AD90" s="3"/>
      <c r="AE90" s="3"/>
      <c r="AF90" s="3"/>
      <c r="AG90" s="3"/>
      <c r="AH90" s="3"/>
      <c r="AJ90" s="40"/>
      <c r="AM90" s="33"/>
      <c r="AN90" s="33"/>
      <c r="AO90" s="33"/>
      <c r="AP90" s="33"/>
      <c r="AQ90" s="33"/>
      <c r="AR90" s="33"/>
      <c r="AS90" s="33"/>
      <c r="AT90" s="33"/>
      <c r="AU90" s="33"/>
      <c r="AV90" s="33"/>
      <c r="AW90" s="33"/>
      <c r="AX90" s="2"/>
      <c r="AY90" s="2"/>
      <c r="AZ90" s="2"/>
      <c r="BA90" s="33"/>
      <c r="BB90" s="33"/>
      <c r="BC90" s="33"/>
      <c r="BD90" s="33"/>
      <c r="BE90" s="33"/>
    </row>
    <row r="91" spans="3:70" s="14" customFormat="1" ht="19.55" customHeight="1" x14ac:dyDescent="0.25">
      <c r="C91" s="2" t="s">
        <v>60</v>
      </c>
      <c r="D91" s="28"/>
      <c r="E91" s="28"/>
      <c r="F91" s="28"/>
      <c r="G91" s="28"/>
      <c r="H91" s="28"/>
      <c r="I91" s="28"/>
      <c r="J91" s="26"/>
      <c r="K91" s="26"/>
      <c r="L91" s="26"/>
      <c r="M91" s="26"/>
      <c r="N91" s="26"/>
      <c r="O91" s="26"/>
      <c r="P91" s="26"/>
      <c r="Q91" s="26"/>
      <c r="R91" s="26"/>
      <c r="S91" s="27"/>
      <c r="T91" s="25"/>
      <c r="U91" s="25"/>
      <c r="V91" s="25"/>
      <c r="W91" s="25"/>
      <c r="AA91" s="25"/>
      <c r="AJ91" s="40"/>
      <c r="AM91" s="33"/>
      <c r="AN91" s="33"/>
      <c r="AO91" s="33"/>
      <c r="AP91" s="33"/>
      <c r="AQ91" s="33"/>
      <c r="AR91" s="33"/>
      <c r="AS91" s="33"/>
      <c r="AT91" s="33"/>
      <c r="AU91" s="33"/>
      <c r="AV91" s="33"/>
      <c r="AW91" s="33"/>
      <c r="AX91" s="2"/>
      <c r="AY91" s="2"/>
      <c r="AZ91" s="2"/>
      <c r="BA91" s="33"/>
      <c r="BB91" s="33"/>
      <c r="BC91" s="33"/>
      <c r="BD91" s="33"/>
      <c r="BE91" s="33"/>
    </row>
    <row r="92" spans="3:70" s="14" customFormat="1" ht="20.100000000000001" customHeight="1" x14ac:dyDescent="0.25">
      <c r="C92" s="2"/>
      <c r="J92" s="2"/>
      <c r="K92" s="2"/>
      <c r="L92" s="2"/>
      <c r="M92" s="2"/>
      <c r="N92" s="2"/>
      <c r="O92" s="2"/>
      <c r="P92" s="2"/>
      <c r="Q92" s="2"/>
      <c r="R92" s="2"/>
      <c r="S92" s="19"/>
      <c r="T92" s="19"/>
      <c r="U92" s="19"/>
      <c r="V92" s="19"/>
      <c r="W92" s="19"/>
      <c r="X92" s="3"/>
      <c r="Y92" s="3"/>
      <c r="Z92" s="3"/>
      <c r="AA92" s="18"/>
      <c r="AB92" s="3"/>
      <c r="AC92" s="3"/>
      <c r="AD92" s="3"/>
      <c r="AE92" s="3"/>
      <c r="AF92" s="3"/>
      <c r="AG92" s="3"/>
      <c r="AH92" s="3"/>
      <c r="AJ92" s="40"/>
      <c r="AM92" s="33"/>
      <c r="AN92" s="33"/>
      <c r="AO92" s="33"/>
      <c r="AP92" s="33"/>
      <c r="AQ92" s="33"/>
      <c r="AR92" s="33"/>
      <c r="AS92" s="33"/>
      <c r="AT92" s="33"/>
      <c r="AU92" s="33"/>
      <c r="AV92" s="33"/>
      <c r="AW92" s="33"/>
      <c r="AX92" s="2"/>
      <c r="AY92" s="2"/>
      <c r="AZ92" s="2"/>
      <c r="BA92" s="33"/>
      <c r="BB92" s="33"/>
      <c r="BC92" s="33"/>
      <c r="BD92" s="33"/>
      <c r="BE92" s="33"/>
    </row>
    <row r="93" spans="3:70" s="14" customFormat="1" ht="20.100000000000001" customHeight="1" x14ac:dyDescent="0.25">
      <c r="C93" s="2"/>
      <c r="J93" s="2"/>
      <c r="K93" s="2"/>
      <c r="L93" s="2"/>
      <c r="M93" s="2"/>
      <c r="N93" s="2"/>
      <c r="O93" s="2"/>
      <c r="P93" s="2"/>
      <c r="Q93" s="2"/>
      <c r="R93" s="2"/>
      <c r="S93" s="19"/>
      <c r="T93" s="19"/>
      <c r="U93" s="19"/>
      <c r="V93" s="19"/>
      <c r="W93" s="19"/>
      <c r="AA93" s="24"/>
      <c r="AJ93" s="40"/>
      <c r="AM93" s="33"/>
      <c r="AN93" s="33"/>
      <c r="AO93" s="33"/>
      <c r="AP93" s="33"/>
      <c r="AQ93" s="33"/>
      <c r="AR93" s="33"/>
      <c r="AS93" s="33"/>
      <c r="AT93" s="33"/>
      <c r="AU93" s="33"/>
      <c r="AV93" s="33"/>
      <c r="AW93" s="33"/>
      <c r="AX93" s="2"/>
      <c r="AY93" s="2"/>
      <c r="AZ93" s="2"/>
      <c r="BA93" s="33"/>
      <c r="BB93" s="33"/>
      <c r="BC93" s="33"/>
      <c r="BD93" s="33"/>
      <c r="BE93" s="33"/>
    </row>
    <row r="94" spans="3:70" s="14" customFormat="1" ht="20.100000000000001" customHeight="1" x14ac:dyDescent="0.25">
      <c r="C94" s="2"/>
      <c r="J94" s="2"/>
      <c r="K94" s="2"/>
      <c r="L94" s="2"/>
      <c r="M94" s="2"/>
      <c r="N94" s="2"/>
      <c r="O94" s="2"/>
      <c r="P94" s="2"/>
      <c r="Q94" s="2"/>
      <c r="R94" s="2"/>
      <c r="S94" s="19"/>
      <c r="T94" s="19"/>
      <c r="U94" s="19"/>
      <c r="V94" s="19"/>
      <c r="W94" s="19"/>
      <c r="X94" s="2"/>
      <c r="Y94" s="2"/>
      <c r="AF94" s="24"/>
      <c r="AJ94" s="40"/>
      <c r="AM94" s="2"/>
      <c r="AN94" s="2"/>
      <c r="AO94" s="2"/>
      <c r="AP94" s="2"/>
      <c r="AQ94" s="2"/>
      <c r="AR94" s="33"/>
      <c r="AS94" s="33"/>
      <c r="AT94" s="33"/>
      <c r="AU94" s="33"/>
      <c r="AV94" s="33"/>
      <c r="AW94" s="33"/>
      <c r="AX94" s="2"/>
      <c r="AY94" s="2"/>
      <c r="AZ94" s="2"/>
      <c r="BA94" s="2"/>
      <c r="BB94" s="2"/>
      <c r="BC94" s="2"/>
      <c r="BD94" s="2"/>
      <c r="BE94" s="2"/>
    </row>
    <row r="95" spans="3:70" s="14" customFormat="1" ht="20.100000000000001" customHeight="1" x14ac:dyDescent="0.25">
      <c r="C95" s="2"/>
      <c r="J95" s="2"/>
      <c r="K95" s="2"/>
      <c r="L95" s="2"/>
      <c r="M95" s="2"/>
      <c r="N95" s="2"/>
      <c r="O95" s="2"/>
      <c r="P95" s="2"/>
      <c r="Q95" s="2"/>
      <c r="R95" s="2"/>
      <c r="S95" s="19"/>
      <c r="T95" s="19"/>
      <c r="U95" s="19"/>
      <c r="V95" s="19"/>
      <c r="W95" s="19"/>
      <c r="X95" s="19"/>
      <c r="Y95" s="19"/>
      <c r="AF95" s="19"/>
      <c r="AG95" s="19"/>
      <c r="AH95" s="19"/>
      <c r="AJ95" s="40"/>
      <c r="AM95" s="2"/>
      <c r="AN95" s="26"/>
      <c r="AO95" s="26"/>
      <c r="AP95" s="26"/>
      <c r="AQ95" s="26"/>
      <c r="AR95" s="26"/>
      <c r="AS95" s="26"/>
      <c r="AT95" s="26"/>
      <c r="AU95" s="27"/>
      <c r="AV95" s="27"/>
      <c r="AW95" s="27"/>
      <c r="AX95" s="27"/>
      <c r="AY95" s="27"/>
      <c r="AZ95" s="26"/>
      <c r="BA95" s="26"/>
      <c r="BB95" s="26"/>
      <c r="BC95" s="26"/>
      <c r="BD95" s="2"/>
      <c r="BE95" s="2"/>
      <c r="BF95" s="2"/>
      <c r="BG95" s="2"/>
      <c r="BH95" s="2"/>
      <c r="BI95" s="30"/>
    </row>
    <row r="96" spans="3:70" x14ac:dyDescent="0.25">
      <c r="AM96" s="2"/>
      <c r="AN96" s="28"/>
      <c r="AO96" s="28"/>
      <c r="AP96" s="28"/>
      <c r="AQ96" s="28"/>
      <c r="AR96" s="28"/>
      <c r="AS96" s="28"/>
      <c r="AT96" s="26"/>
      <c r="AU96" s="26"/>
      <c r="AV96" s="26"/>
      <c r="AW96" s="26"/>
      <c r="AX96" s="26"/>
      <c r="AY96" s="26"/>
      <c r="AZ96" s="26"/>
      <c r="BA96" s="26"/>
      <c r="BB96" s="26"/>
      <c r="BC96" s="27"/>
      <c r="BD96" s="33"/>
      <c r="BE96" s="33"/>
      <c r="BF96" s="30"/>
      <c r="BG96" s="30"/>
      <c r="BH96" s="2"/>
      <c r="BI96" s="30"/>
      <c r="BJ96" s="14"/>
      <c r="BK96" s="14"/>
      <c r="BL96" s="14"/>
      <c r="BM96" s="14"/>
      <c r="BN96" s="14"/>
      <c r="BO96" s="14"/>
      <c r="BP96" s="14"/>
      <c r="BQ96" s="14"/>
      <c r="BR96" s="14"/>
    </row>
    <row r="97" spans="39:70" x14ac:dyDescent="0.25">
      <c r="AM97" s="2"/>
      <c r="AN97" s="28"/>
      <c r="AO97" s="28"/>
      <c r="AP97" s="28"/>
      <c r="AQ97" s="28"/>
      <c r="AR97" s="28"/>
      <c r="AS97" s="28"/>
      <c r="AT97" s="26"/>
      <c r="AU97" s="26"/>
      <c r="AV97" s="26"/>
      <c r="AW97" s="26"/>
      <c r="AX97" s="26"/>
      <c r="AY97" s="26"/>
      <c r="AZ97" s="26"/>
      <c r="BA97" s="26"/>
      <c r="BB97" s="26"/>
      <c r="BC97" s="27"/>
      <c r="BD97" s="30"/>
      <c r="BE97" s="30"/>
      <c r="BF97" s="30"/>
      <c r="BG97" s="30"/>
      <c r="BH97" s="14"/>
      <c r="BI97" s="14"/>
      <c r="BJ97" s="14"/>
      <c r="BK97" s="30"/>
      <c r="BL97" s="14"/>
      <c r="BM97" s="14"/>
      <c r="BN97" s="14"/>
      <c r="BO97" s="14"/>
      <c r="BP97" s="14"/>
      <c r="BQ97" s="14"/>
      <c r="BR97" s="14"/>
    </row>
    <row r="98" spans="39:70" x14ac:dyDescent="0.25">
      <c r="AM98" s="2"/>
      <c r="AN98" s="28"/>
      <c r="AO98" s="28"/>
      <c r="AP98" s="28"/>
      <c r="AQ98" s="28"/>
      <c r="AR98" s="28"/>
      <c r="AS98" s="28"/>
      <c r="AT98" s="26"/>
      <c r="AU98" s="26"/>
      <c r="AV98" s="26"/>
      <c r="AW98" s="26"/>
      <c r="AX98" s="26"/>
      <c r="AY98" s="26"/>
      <c r="AZ98" s="26"/>
      <c r="BA98" s="26"/>
      <c r="BB98" s="26"/>
      <c r="BC98" s="27"/>
      <c r="BD98" s="30"/>
      <c r="BE98" s="30"/>
      <c r="BF98" s="30"/>
      <c r="BG98" s="30"/>
      <c r="BH98" s="14"/>
      <c r="BI98" s="14"/>
      <c r="BJ98" s="14"/>
      <c r="BK98" s="30"/>
      <c r="BL98" s="14"/>
      <c r="BM98" s="14"/>
      <c r="BN98" s="14"/>
      <c r="BO98" s="14"/>
      <c r="BP98" s="14"/>
      <c r="BQ98" s="14"/>
      <c r="BR98" s="14"/>
    </row>
  </sheetData>
  <mergeCells count="409">
    <mergeCell ref="Q6:X6"/>
    <mergeCell ref="Q7:X7"/>
    <mergeCell ref="AA58:AB58"/>
    <mergeCell ref="AE58:AF58"/>
    <mergeCell ref="Y59:Z59"/>
    <mergeCell ref="AA59:AB59"/>
    <mergeCell ref="W40:X40"/>
    <mergeCell ref="W41:X41"/>
    <mergeCell ref="W42:X42"/>
    <mergeCell ref="AC37:AD37"/>
    <mergeCell ref="AC38:AD38"/>
    <mergeCell ref="AC39:AD39"/>
    <mergeCell ref="AC40:AD40"/>
    <mergeCell ref="AC41:AD41"/>
    <mergeCell ref="AC42:AD42"/>
    <mergeCell ref="S50:AH53"/>
    <mergeCell ref="C55:AH55"/>
    <mergeCell ref="U56:AH56"/>
    <mergeCell ref="N58:O59"/>
    <mergeCell ref="C56:T56"/>
    <mergeCell ref="P58:Q59"/>
    <mergeCell ref="R58:R59"/>
    <mergeCell ref="AG43:AH43"/>
    <mergeCell ref="C44:R44"/>
    <mergeCell ref="C27:E27"/>
    <mergeCell ref="S44:AH44"/>
    <mergeCell ref="J27:K27"/>
    <mergeCell ref="J28:K28"/>
    <mergeCell ref="J29:K29"/>
    <mergeCell ref="L27:M27"/>
    <mergeCell ref="L28:M28"/>
    <mergeCell ref="C43:J43"/>
    <mergeCell ref="C29:E29"/>
    <mergeCell ref="F28:G28"/>
    <mergeCell ref="F29:G29"/>
    <mergeCell ref="H27:I27"/>
    <mergeCell ref="H28:I28"/>
    <mergeCell ref="H29:I29"/>
    <mergeCell ref="S33:AH33"/>
    <mergeCell ref="AC36:AD36"/>
    <mergeCell ref="AE37:AF37"/>
    <mergeCell ref="AE38:AF38"/>
    <mergeCell ref="AE39:AF39"/>
    <mergeCell ref="AE40:AF40"/>
    <mergeCell ref="AE41:AF41"/>
    <mergeCell ref="AE42:AF42"/>
    <mergeCell ref="AG37:AH37"/>
    <mergeCell ref="F27:G27"/>
    <mergeCell ref="Q69:U69"/>
    <mergeCell ref="Q70:U70"/>
    <mergeCell ref="Q83:U83"/>
    <mergeCell ref="Q84:U84"/>
    <mergeCell ref="C72:P72"/>
    <mergeCell ref="AE19:AF21"/>
    <mergeCell ref="R21:V21"/>
    <mergeCell ref="F42:G42"/>
    <mergeCell ref="H37:I37"/>
    <mergeCell ref="H38:I38"/>
    <mergeCell ref="H39:I39"/>
    <mergeCell ref="H40:I40"/>
    <mergeCell ref="H42:I42"/>
    <mergeCell ref="C33:R33"/>
    <mergeCell ref="AA34:AH34"/>
    <mergeCell ref="AE35:AF35"/>
    <mergeCell ref="C37:E38"/>
    <mergeCell ref="W35:X36"/>
    <mergeCell ref="Y35:Z36"/>
    <mergeCell ref="AA35:AD35"/>
    <mergeCell ref="S34:V36"/>
    <mergeCell ref="W34:Z34"/>
    <mergeCell ref="J34:J36"/>
    <mergeCell ref="F37:G37"/>
    <mergeCell ref="C73:P73"/>
    <mergeCell ref="C60:F60"/>
    <mergeCell ref="H41:I41"/>
    <mergeCell ref="C41:E42"/>
    <mergeCell ref="C39:E40"/>
    <mergeCell ref="Q85:U85"/>
    <mergeCell ref="Q86:U86"/>
    <mergeCell ref="Q87:U87"/>
    <mergeCell ref="S60:T60"/>
    <mergeCell ref="S61:T61"/>
    <mergeCell ref="S62:T62"/>
    <mergeCell ref="S63:T63"/>
    <mergeCell ref="P60:Q60"/>
    <mergeCell ref="P61:Q61"/>
    <mergeCell ref="P62:Q62"/>
    <mergeCell ref="P63:Q63"/>
    <mergeCell ref="C81:P81"/>
    <mergeCell ref="C82:P82"/>
    <mergeCell ref="C83:P83"/>
    <mergeCell ref="C84:P84"/>
    <mergeCell ref="C85:P85"/>
    <mergeCell ref="C86:P86"/>
    <mergeCell ref="C87:P87"/>
    <mergeCell ref="Q68:U68"/>
    <mergeCell ref="F35:G36"/>
    <mergeCell ref="H35:I36"/>
    <mergeCell ref="C34:E36"/>
    <mergeCell ref="C67:P67"/>
    <mergeCell ref="K60:L60"/>
    <mergeCell ref="K61:L61"/>
    <mergeCell ref="K62:L62"/>
    <mergeCell ref="K63:L63"/>
    <mergeCell ref="I61:J61"/>
    <mergeCell ref="I62:J62"/>
    <mergeCell ref="I63:J63"/>
    <mergeCell ref="N60:O60"/>
    <mergeCell ref="N61:O61"/>
    <mergeCell ref="N62:O62"/>
    <mergeCell ref="N63:O63"/>
    <mergeCell ref="F38:G38"/>
    <mergeCell ref="F39:G39"/>
    <mergeCell ref="F40:G40"/>
    <mergeCell ref="F41:G41"/>
    <mergeCell ref="F34:I34"/>
    <mergeCell ref="C28:E28"/>
    <mergeCell ref="C32:AH32"/>
    <mergeCell ref="H57:H59"/>
    <mergeCell ref="I57:J59"/>
    <mergeCell ref="K57:O57"/>
    <mergeCell ref="C50:R53"/>
    <mergeCell ref="AA43:AB43"/>
    <mergeCell ref="AC43:AD43"/>
    <mergeCell ref="AE43:AF43"/>
    <mergeCell ref="P57:Q57"/>
    <mergeCell ref="S57:T57"/>
    <mergeCell ref="C57:F59"/>
    <mergeCell ref="G57:G59"/>
    <mergeCell ref="AE57:AF57"/>
    <mergeCell ref="K58:L59"/>
    <mergeCell ref="M58:M59"/>
    <mergeCell ref="Y28:AB28"/>
    <mergeCell ref="Y29:AB29"/>
    <mergeCell ref="Y58:Z58"/>
    <mergeCell ref="Y37:Z37"/>
    <mergeCell ref="Y38:Z38"/>
    <mergeCell ref="Y39:Z39"/>
    <mergeCell ref="Y40:Z40"/>
    <mergeCell ref="Y41:Z41"/>
    <mergeCell ref="Q27:R27"/>
    <mergeCell ref="Q28:R28"/>
    <mergeCell ref="Q29:R29"/>
    <mergeCell ref="S27:T27"/>
    <mergeCell ref="S28:T28"/>
    <mergeCell ref="C75:P75"/>
    <mergeCell ref="C76:P76"/>
    <mergeCell ref="C77:P77"/>
    <mergeCell ref="C78:P78"/>
    <mergeCell ref="S43:Z43"/>
    <mergeCell ref="K43:N43"/>
    <mergeCell ref="O43:R43"/>
    <mergeCell ref="K42:N42"/>
    <mergeCell ref="O37:R37"/>
    <mergeCell ref="O38:R38"/>
    <mergeCell ref="O39:R39"/>
    <mergeCell ref="O40:R40"/>
    <mergeCell ref="O41:R41"/>
    <mergeCell ref="O42:R42"/>
    <mergeCell ref="K40:N40"/>
    <mergeCell ref="K41:N41"/>
    <mergeCell ref="K37:N37"/>
    <mergeCell ref="K38:N38"/>
    <mergeCell ref="K39:N39"/>
    <mergeCell ref="C79:P79"/>
    <mergeCell ref="C80:P80"/>
    <mergeCell ref="Q74:U74"/>
    <mergeCell ref="Q75:U75"/>
    <mergeCell ref="Q76:U76"/>
    <mergeCell ref="Q77:U77"/>
    <mergeCell ref="Q78:U78"/>
    <mergeCell ref="Q79:U79"/>
    <mergeCell ref="Q80:U80"/>
    <mergeCell ref="C74:P74"/>
    <mergeCell ref="Q81:U81"/>
    <mergeCell ref="Q82:U82"/>
    <mergeCell ref="BN30:BP30"/>
    <mergeCell ref="BQ30:BS30"/>
    <mergeCell ref="BN31:BP31"/>
    <mergeCell ref="BQ31:BS31"/>
    <mergeCell ref="BN32:BP32"/>
    <mergeCell ref="BQ32:BS32"/>
    <mergeCell ref="AN25:BS25"/>
    <mergeCell ref="AN26:BI26"/>
    <mergeCell ref="BJ26:BS27"/>
    <mergeCell ref="AN27:AP29"/>
    <mergeCell ref="AQ27:AT27"/>
    <mergeCell ref="AU27:AX27"/>
    <mergeCell ref="AY27:BA29"/>
    <mergeCell ref="BB27:BE27"/>
    <mergeCell ref="BF27:BI27"/>
    <mergeCell ref="AQ28:AR29"/>
    <mergeCell ref="AS28:AT29"/>
    <mergeCell ref="AU28:AV29"/>
    <mergeCell ref="AW28:AX29"/>
    <mergeCell ref="BB28:BC29"/>
    <mergeCell ref="BD28:BE29"/>
    <mergeCell ref="BF28:BG29"/>
    <mergeCell ref="BH28:BI29"/>
    <mergeCell ref="BJ28:BM28"/>
    <mergeCell ref="BN28:BP28"/>
    <mergeCell ref="BQ28:BS28"/>
    <mergeCell ref="BN29:BP29"/>
    <mergeCell ref="BQ29:BS29"/>
    <mergeCell ref="AN20:BC20"/>
    <mergeCell ref="BD20:BS20"/>
    <mergeCell ref="AN21:BS21"/>
    <mergeCell ref="AT22:AW22"/>
    <mergeCell ref="AX22:BA22"/>
    <mergeCell ref="BB22:BG22"/>
    <mergeCell ref="BH22:BK22"/>
    <mergeCell ref="BL22:BO22"/>
    <mergeCell ref="BP22:BQ24"/>
    <mergeCell ref="BR22:BS24"/>
    <mergeCell ref="AN23:AS23"/>
    <mergeCell ref="AT23:AW23"/>
    <mergeCell ref="AX23:BA23"/>
    <mergeCell ref="BB23:BG23"/>
    <mergeCell ref="BH23:BK23"/>
    <mergeCell ref="BL23:BO23"/>
    <mergeCell ref="AO24:AS24"/>
    <mergeCell ref="AT24:AW24"/>
    <mergeCell ref="AX24:BA24"/>
    <mergeCell ref="BC24:BG24"/>
    <mergeCell ref="BH24:BK24"/>
    <mergeCell ref="BL24:BO24"/>
    <mergeCell ref="AO12:AS12"/>
    <mergeCell ref="AN13:BS13"/>
    <mergeCell ref="AN14:BS14"/>
    <mergeCell ref="AN15:BS15"/>
    <mergeCell ref="AN16:BS16"/>
    <mergeCell ref="AN17:BC17"/>
    <mergeCell ref="BD17:BS17"/>
    <mergeCell ref="AN18:AZ18"/>
    <mergeCell ref="BA18:BC19"/>
    <mergeCell ref="BD18:BP18"/>
    <mergeCell ref="BQ18:BS19"/>
    <mergeCell ref="AN19:AZ19"/>
    <mergeCell ref="BD19:BP19"/>
    <mergeCell ref="AN6:BS6"/>
    <mergeCell ref="AO8:AT8"/>
    <mergeCell ref="AW8:AW11"/>
    <mergeCell ref="AX8:BA8"/>
    <mergeCell ref="BB8:BL8"/>
    <mergeCell ref="BM8:BN8"/>
    <mergeCell ref="BO8:BS8"/>
    <mergeCell ref="AO9:AT9"/>
    <mergeCell ref="AX9:BA9"/>
    <mergeCell ref="BB9:BI9"/>
    <mergeCell ref="BJ9:BL9"/>
    <mergeCell ref="BM9:BS9"/>
    <mergeCell ref="AO10:AT10"/>
    <mergeCell ref="AX10:BA10"/>
    <mergeCell ref="BB10:BI10"/>
    <mergeCell ref="BJ10:BL10"/>
    <mergeCell ref="BM10:BS10"/>
    <mergeCell ref="AO11:AT11"/>
    <mergeCell ref="AX11:BA11"/>
    <mergeCell ref="BB11:BI11"/>
    <mergeCell ref="BJ11:BL11"/>
    <mergeCell ref="BM11:BS11"/>
    <mergeCell ref="AM74:AZ74"/>
    <mergeCell ref="BA74:BE74"/>
    <mergeCell ref="Y57:Z57"/>
    <mergeCell ref="AA57:AB57"/>
    <mergeCell ref="C45:R48"/>
    <mergeCell ref="C49:R49"/>
    <mergeCell ref="S49:AH49"/>
    <mergeCell ref="S45:AH48"/>
    <mergeCell ref="AE59:AF59"/>
    <mergeCell ref="U57:X57"/>
    <mergeCell ref="C61:F61"/>
    <mergeCell ref="C62:F62"/>
    <mergeCell ref="C63:F63"/>
    <mergeCell ref="C68:P68"/>
    <mergeCell ref="C69:P69"/>
    <mergeCell ref="C70:P70"/>
    <mergeCell ref="C71:P71"/>
    <mergeCell ref="Q72:U72"/>
    <mergeCell ref="Q73:U73"/>
    <mergeCell ref="Q67:U67"/>
    <mergeCell ref="I60:J60"/>
    <mergeCell ref="Q71:U71"/>
    <mergeCell ref="S58:T59"/>
    <mergeCell ref="U58:X59"/>
    <mergeCell ref="C20:H20"/>
    <mergeCell ref="D21:H21"/>
    <mergeCell ref="Q24:T24"/>
    <mergeCell ref="U25:V26"/>
    <mergeCell ref="W25:X26"/>
    <mergeCell ref="N24:P26"/>
    <mergeCell ref="C24:E26"/>
    <mergeCell ref="F25:G26"/>
    <mergeCell ref="H25:I26"/>
    <mergeCell ref="J25:K26"/>
    <mergeCell ref="L25:M26"/>
    <mergeCell ref="J24:K24"/>
    <mergeCell ref="U24:V24"/>
    <mergeCell ref="Q25:R26"/>
    <mergeCell ref="S25:T26"/>
    <mergeCell ref="C23:X23"/>
    <mergeCell ref="F24:I24"/>
    <mergeCell ref="I21:K21"/>
    <mergeCell ref="AG1:AH1"/>
    <mergeCell ref="D9:H9"/>
    <mergeCell ref="C10:AH10"/>
    <mergeCell ref="C3:AH3"/>
    <mergeCell ref="C11:AH11"/>
    <mergeCell ref="D5:I5"/>
    <mergeCell ref="D6:I6"/>
    <mergeCell ref="L5:L8"/>
    <mergeCell ref="M8:P8"/>
    <mergeCell ref="M7:P7"/>
    <mergeCell ref="M6:P6"/>
    <mergeCell ref="M5:P5"/>
    <mergeCell ref="AB6:AH6"/>
    <mergeCell ref="AB7:AH7"/>
    <mergeCell ref="AB5:AC5"/>
    <mergeCell ref="AD5:AH5"/>
    <mergeCell ref="Y8:AA8"/>
    <mergeCell ref="Q8:X8"/>
    <mergeCell ref="AB8:AH8"/>
    <mergeCell ref="Y6:AA6"/>
    <mergeCell ref="Y7:AA7"/>
    <mergeCell ref="Q5:AA5"/>
    <mergeCell ref="D7:I7"/>
    <mergeCell ref="D8:I8"/>
    <mergeCell ref="AF15:AH16"/>
    <mergeCell ref="S16:AE16"/>
    <mergeCell ref="C18:AH18"/>
    <mergeCell ref="C14:R14"/>
    <mergeCell ref="C12:AH12"/>
    <mergeCell ref="C13:AH13"/>
    <mergeCell ref="C17:R17"/>
    <mergeCell ref="S14:Y14"/>
    <mergeCell ref="S17:AH17"/>
    <mergeCell ref="P15:R16"/>
    <mergeCell ref="C15:O15"/>
    <mergeCell ref="C16:O16"/>
    <mergeCell ref="S15:AE15"/>
    <mergeCell ref="Y42:Z42"/>
    <mergeCell ref="AG38:AH38"/>
    <mergeCell ref="AG39:AH39"/>
    <mergeCell ref="AG40:AH40"/>
    <mergeCell ref="AG41:AH41"/>
    <mergeCell ref="AG42:AH42"/>
    <mergeCell ref="AA37:AB37"/>
    <mergeCell ref="AA38:AB38"/>
    <mergeCell ref="AA39:AB39"/>
    <mergeCell ref="AA40:AB40"/>
    <mergeCell ref="AA41:AB41"/>
    <mergeCell ref="AA42:AB42"/>
    <mergeCell ref="S37:V37"/>
    <mergeCell ref="S38:V38"/>
    <mergeCell ref="S39:V39"/>
    <mergeCell ref="S40:V40"/>
    <mergeCell ref="S41:V41"/>
    <mergeCell ref="S42:V42"/>
    <mergeCell ref="W37:X37"/>
    <mergeCell ref="W38:X38"/>
    <mergeCell ref="W39:X39"/>
    <mergeCell ref="I19:L19"/>
    <mergeCell ref="W19:Z19"/>
    <mergeCell ref="Q20:V20"/>
    <mergeCell ref="Y23:AH24"/>
    <mergeCell ref="Y25:AB25"/>
    <mergeCell ref="AC28:AD28"/>
    <mergeCell ref="AC29:AD29"/>
    <mergeCell ref="AF26:AG26"/>
    <mergeCell ref="AF27:AG27"/>
    <mergeCell ref="AF28:AG28"/>
    <mergeCell ref="AF29:AG29"/>
    <mergeCell ref="Q19:V19"/>
    <mergeCell ref="M19:N19"/>
    <mergeCell ref="AA19:AB19"/>
    <mergeCell ref="S29:T29"/>
    <mergeCell ref="U27:V27"/>
    <mergeCell ref="U28:V28"/>
    <mergeCell ref="U29:V29"/>
    <mergeCell ref="AA21:AC21"/>
    <mergeCell ref="M21:O21"/>
    <mergeCell ref="AC26:AD26"/>
    <mergeCell ref="AC27:AD27"/>
    <mergeCell ref="Y26:AB26"/>
    <mergeCell ref="Y27:AB27"/>
    <mergeCell ref="AD4:AH4"/>
    <mergeCell ref="N27:P27"/>
    <mergeCell ref="N28:P28"/>
    <mergeCell ref="N29:P29"/>
    <mergeCell ref="K34:N34"/>
    <mergeCell ref="K35:N36"/>
    <mergeCell ref="O35:R36"/>
    <mergeCell ref="O34:P34"/>
    <mergeCell ref="W27:X27"/>
    <mergeCell ref="W28:X28"/>
    <mergeCell ref="W29:X29"/>
    <mergeCell ref="L29:M29"/>
    <mergeCell ref="AA36:AB36"/>
    <mergeCell ref="AE36:AF36"/>
    <mergeCell ref="AG36:AH36"/>
    <mergeCell ref="I20:K20"/>
    <mergeCell ref="M20:O20"/>
    <mergeCell ref="W21:Y21"/>
    <mergeCell ref="AH19:AH21"/>
    <mergeCell ref="AG19:AG21"/>
    <mergeCell ref="AA20:AC20"/>
    <mergeCell ref="W20:Y20"/>
    <mergeCell ref="C22:AH22"/>
    <mergeCell ref="AC25:AE25"/>
  </mergeCells>
  <phoneticPr fontId="2"/>
  <conditionalFormatting sqref="G60:G63">
    <cfRule type="expression" dxfId="94" priority="8" stopIfTrue="1">
      <formula>$T$2=2</formula>
    </cfRule>
  </conditionalFormatting>
  <dataValidations count="1">
    <dataValidation imeMode="off" allowBlank="1" showInputMessage="1" showErrorMessage="1" sqref="G60:G63"/>
  </dataValidations>
  <pageMargins left="0.70866141732283472" right="0.59055118110236227" top="0.55118110236220474" bottom="0.35433070866141736" header="0.31496062992125984" footer="0.31496062992125984"/>
  <pageSetup paperSize="9" scale="81" fitToHeight="0" orientation="landscape" r:id="rId1"/>
  <rowBreaks count="3" manualBreakCount="3">
    <brk id="10" min="1" max="34" man="1"/>
    <brk id="30" min="1" max="34" man="1"/>
    <brk id="63" min="1" max="34" man="1"/>
  </rowBreaks>
  <colBreaks count="1" manualBreakCount="1">
    <brk id="20" max="1048575" man="1"/>
  </colBreak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E288"/>
  <sheetViews>
    <sheetView view="pageBreakPreview" zoomScale="96" zoomScaleNormal="100" zoomScaleSheetLayoutView="96" workbookViewId="0">
      <selection activeCell="D2" sqref="D2"/>
    </sheetView>
  </sheetViews>
  <sheetFormatPr defaultRowHeight="13.3" x14ac:dyDescent="0.2"/>
  <cols>
    <col min="1" max="1" width="5.44140625" style="46" customWidth="1"/>
    <col min="2" max="2" width="6" style="46" customWidth="1"/>
    <col min="3" max="5" width="9.33203125" style="46"/>
    <col min="6" max="6" width="13" style="46" customWidth="1"/>
    <col min="7" max="15" width="12.44140625" style="46" customWidth="1"/>
    <col min="16" max="16" width="3.44140625" style="46" customWidth="1"/>
    <col min="17" max="21" width="7.6640625" style="46" customWidth="1"/>
    <col min="22" max="22" width="2.33203125" style="47" customWidth="1"/>
    <col min="23" max="23" width="15.33203125" style="46" bestFit="1" customWidth="1"/>
    <col min="24" max="28" width="9.33203125" style="46"/>
    <col min="29" max="29" width="23.33203125" style="46" customWidth="1"/>
    <col min="30" max="30" width="9.33203125" style="46"/>
    <col min="31" max="31" width="15.44140625" style="46" customWidth="1"/>
    <col min="32" max="256" width="9.33203125" style="46"/>
    <col min="257" max="257" width="5.44140625" style="46" customWidth="1"/>
    <col min="258" max="258" width="6" style="46" customWidth="1"/>
    <col min="259" max="261" width="9.33203125" style="46"/>
    <col min="262" max="262" width="13" style="46" customWidth="1"/>
    <col min="263" max="271" width="12.44140625" style="46" customWidth="1"/>
    <col min="272" max="272" width="3.44140625" style="46" customWidth="1"/>
    <col min="273" max="277" width="7.6640625" style="46" customWidth="1"/>
    <col min="278" max="278" width="2.33203125" style="46" customWidth="1"/>
    <col min="279" max="279" width="15.33203125" style="46" bestFit="1" customWidth="1"/>
    <col min="280" max="512" width="9.33203125" style="46"/>
    <col min="513" max="513" width="5.44140625" style="46" customWidth="1"/>
    <col min="514" max="514" width="6" style="46" customWidth="1"/>
    <col min="515" max="517" width="9.33203125" style="46"/>
    <col min="518" max="518" width="13" style="46" customWidth="1"/>
    <col min="519" max="527" width="12.44140625" style="46" customWidth="1"/>
    <col min="528" max="528" width="3.44140625" style="46" customWidth="1"/>
    <col min="529" max="533" width="7.6640625" style="46" customWidth="1"/>
    <col min="534" max="534" width="2.33203125" style="46" customWidth="1"/>
    <col min="535" max="535" width="15.33203125" style="46" bestFit="1" customWidth="1"/>
    <col min="536" max="768" width="9.33203125" style="46"/>
    <col min="769" max="769" width="5.44140625" style="46" customWidth="1"/>
    <col min="770" max="770" width="6" style="46" customWidth="1"/>
    <col min="771" max="773" width="9.33203125" style="46"/>
    <col min="774" max="774" width="13" style="46" customWidth="1"/>
    <col min="775" max="783" width="12.44140625" style="46" customWidth="1"/>
    <col min="784" max="784" width="3.44140625" style="46" customWidth="1"/>
    <col min="785" max="789" width="7.6640625" style="46" customWidth="1"/>
    <col min="790" max="790" width="2.33203125" style="46" customWidth="1"/>
    <col min="791" max="791" width="15.33203125" style="46" bestFit="1" customWidth="1"/>
    <col min="792" max="1024" width="9.33203125" style="46"/>
    <col min="1025" max="1025" width="5.44140625" style="46" customWidth="1"/>
    <col min="1026" max="1026" width="6" style="46" customWidth="1"/>
    <col min="1027" max="1029" width="9.33203125" style="46"/>
    <col min="1030" max="1030" width="13" style="46" customWidth="1"/>
    <col min="1031" max="1039" width="12.44140625" style="46" customWidth="1"/>
    <col min="1040" max="1040" width="3.44140625" style="46" customWidth="1"/>
    <col min="1041" max="1045" width="7.6640625" style="46" customWidth="1"/>
    <col min="1046" max="1046" width="2.33203125" style="46" customWidth="1"/>
    <col min="1047" max="1047" width="15.33203125" style="46" bestFit="1" customWidth="1"/>
    <col min="1048" max="1280" width="9.33203125" style="46"/>
    <col min="1281" max="1281" width="5.44140625" style="46" customWidth="1"/>
    <col min="1282" max="1282" width="6" style="46" customWidth="1"/>
    <col min="1283" max="1285" width="9.33203125" style="46"/>
    <col min="1286" max="1286" width="13" style="46" customWidth="1"/>
    <col min="1287" max="1295" width="12.44140625" style="46" customWidth="1"/>
    <col min="1296" max="1296" width="3.44140625" style="46" customWidth="1"/>
    <col min="1297" max="1301" width="7.6640625" style="46" customWidth="1"/>
    <col min="1302" max="1302" width="2.33203125" style="46" customWidth="1"/>
    <col min="1303" max="1303" width="15.33203125" style="46" bestFit="1" customWidth="1"/>
    <col min="1304" max="1536" width="9.33203125" style="46"/>
    <col min="1537" max="1537" width="5.44140625" style="46" customWidth="1"/>
    <col min="1538" max="1538" width="6" style="46" customWidth="1"/>
    <col min="1539" max="1541" width="9.33203125" style="46"/>
    <col min="1542" max="1542" width="13" style="46" customWidth="1"/>
    <col min="1543" max="1551" width="12.44140625" style="46" customWidth="1"/>
    <col min="1552" max="1552" width="3.44140625" style="46" customWidth="1"/>
    <col min="1553" max="1557" width="7.6640625" style="46" customWidth="1"/>
    <col min="1558" max="1558" width="2.33203125" style="46" customWidth="1"/>
    <col min="1559" max="1559" width="15.33203125" style="46" bestFit="1" customWidth="1"/>
    <col min="1560" max="1792" width="9.33203125" style="46"/>
    <col min="1793" max="1793" width="5.44140625" style="46" customWidth="1"/>
    <col min="1794" max="1794" width="6" style="46" customWidth="1"/>
    <col min="1795" max="1797" width="9.33203125" style="46"/>
    <col min="1798" max="1798" width="13" style="46" customWidth="1"/>
    <col min="1799" max="1807" width="12.44140625" style="46" customWidth="1"/>
    <col min="1808" max="1808" width="3.44140625" style="46" customWidth="1"/>
    <col min="1809" max="1813" width="7.6640625" style="46" customWidth="1"/>
    <col min="1814" max="1814" width="2.33203125" style="46" customWidth="1"/>
    <col min="1815" max="1815" width="15.33203125" style="46" bestFit="1" customWidth="1"/>
    <col min="1816" max="2048" width="9.33203125" style="46"/>
    <col min="2049" max="2049" width="5.44140625" style="46" customWidth="1"/>
    <col min="2050" max="2050" width="6" style="46" customWidth="1"/>
    <col min="2051" max="2053" width="9.33203125" style="46"/>
    <col min="2054" max="2054" width="13" style="46" customWidth="1"/>
    <col min="2055" max="2063" width="12.44140625" style="46" customWidth="1"/>
    <col min="2064" max="2064" width="3.44140625" style="46" customWidth="1"/>
    <col min="2065" max="2069" width="7.6640625" style="46" customWidth="1"/>
    <col min="2070" max="2070" width="2.33203125" style="46" customWidth="1"/>
    <col min="2071" max="2071" width="15.33203125" style="46" bestFit="1" customWidth="1"/>
    <col min="2072" max="2304" width="9.33203125" style="46"/>
    <col min="2305" max="2305" width="5.44140625" style="46" customWidth="1"/>
    <col min="2306" max="2306" width="6" style="46" customWidth="1"/>
    <col min="2307" max="2309" width="9.33203125" style="46"/>
    <col min="2310" max="2310" width="13" style="46" customWidth="1"/>
    <col min="2311" max="2319" width="12.44140625" style="46" customWidth="1"/>
    <col min="2320" max="2320" width="3.44140625" style="46" customWidth="1"/>
    <col min="2321" max="2325" width="7.6640625" style="46" customWidth="1"/>
    <col min="2326" max="2326" width="2.33203125" style="46" customWidth="1"/>
    <col min="2327" max="2327" width="15.33203125" style="46" bestFit="1" customWidth="1"/>
    <col min="2328" max="2560" width="9.33203125" style="46"/>
    <col min="2561" max="2561" width="5.44140625" style="46" customWidth="1"/>
    <col min="2562" max="2562" width="6" style="46" customWidth="1"/>
    <col min="2563" max="2565" width="9.33203125" style="46"/>
    <col min="2566" max="2566" width="13" style="46" customWidth="1"/>
    <col min="2567" max="2575" width="12.44140625" style="46" customWidth="1"/>
    <col min="2576" max="2576" width="3.44140625" style="46" customWidth="1"/>
    <col min="2577" max="2581" width="7.6640625" style="46" customWidth="1"/>
    <col min="2582" max="2582" width="2.33203125" style="46" customWidth="1"/>
    <col min="2583" max="2583" width="15.33203125" style="46" bestFit="1" customWidth="1"/>
    <col min="2584" max="2816" width="9.33203125" style="46"/>
    <col min="2817" max="2817" width="5.44140625" style="46" customWidth="1"/>
    <col min="2818" max="2818" width="6" style="46" customWidth="1"/>
    <col min="2819" max="2821" width="9.33203125" style="46"/>
    <col min="2822" max="2822" width="13" style="46" customWidth="1"/>
    <col min="2823" max="2831" width="12.44140625" style="46" customWidth="1"/>
    <col min="2832" max="2832" width="3.44140625" style="46" customWidth="1"/>
    <col min="2833" max="2837" width="7.6640625" style="46" customWidth="1"/>
    <col min="2838" max="2838" width="2.33203125" style="46" customWidth="1"/>
    <col min="2839" max="2839" width="15.33203125" style="46" bestFit="1" customWidth="1"/>
    <col min="2840" max="3072" width="9.33203125" style="46"/>
    <col min="3073" max="3073" width="5.44140625" style="46" customWidth="1"/>
    <col min="3074" max="3074" width="6" style="46" customWidth="1"/>
    <col min="3075" max="3077" width="9.33203125" style="46"/>
    <col min="3078" max="3078" width="13" style="46" customWidth="1"/>
    <col min="3079" max="3087" width="12.44140625" style="46" customWidth="1"/>
    <col min="3088" max="3088" width="3.44140625" style="46" customWidth="1"/>
    <col min="3089" max="3093" width="7.6640625" style="46" customWidth="1"/>
    <col min="3094" max="3094" width="2.33203125" style="46" customWidth="1"/>
    <col min="3095" max="3095" width="15.33203125" style="46" bestFit="1" customWidth="1"/>
    <col min="3096" max="3328" width="9.33203125" style="46"/>
    <col min="3329" max="3329" width="5.44140625" style="46" customWidth="1"/>
    <col min="3330" max="3330" width="6" style="46" customWidth="1"/>
    <col min="3331" max="3333" width="9.33203125" style="46"/>
    <col min="3334" max="3334" width="13" style="46" customWidth="1"/>
    <col min="3335" max="3343" width="12.44140625" style="46" customWidth="1"/>
    <col min="3344" max="3344" width="3.44140625" style="46" customWidth="1"/>
    <col min="3345" max="3349" width="7.6640625" style="46" customWidth="1"/>
    <col min="3350" max="3350" width="2.33203125" style="46" customWidth="1"/>
    <col min="3351" max="3351" width="15.33203125" style="46" bestFit="1" customWidth="1"/>
    <col min="3352" max="3584" width="9.33203125" style="46"/>
    <col min="3585" max="3585" width="5.44140625" style="46" customWidth="1"/>
    <col min="3586" max="3586" width="6" style="46" customWidth="1"/>
    <col min="3587" max="3589" width="9.33203125" style="46"/>
    <col min="3590" max="3590" width="13" style="46" customWidth="1"/>
    <col min="3591" max="3599" width="12.44140625" style="46" customWidth="1"/>
    <col min="3600" max="3600" width="3.44140625" style="46" customWidth="1"/>
    <col min="3601" max="3605" width="7.6640625" style="46" customWidth="1"/>
    <col min="3606" max="3606" width="2.33203125" style="46" customWidth="1"/>
    <col min="3607" max="3607" width="15.33203125" style="46" bestFit="1" customWidth="1"/>
    <col min="3608" max="3840" width="9.33203125" style="46"/>
    <col min="3841" max="3841" width="5.44140625" style="46" customWidth="1"/>
    <col min="3842" max="3842" width="6" style="46" customWidth="1"/>
    <col min="3843" max="3845" width="9.33203125" style="46"/>
    <col min="3846" max="3846" width="13" style="46" customWidth="1"/>
    <col min="3847" max="3855" width="12.44140625" style="46" customWidth="1"/>
    <col min="3856" max="3856" width="3.44140625" style="46" customWidth="1"/>
    <col min="3857" max="3861" width="7.6640625" style="46" customWidth="1"/>
    <col min="3862" max="3862" width="2.33203125" style="46" customWidth="1"/>
    <col min="3863" max="3863" width="15.33203125" style="46" bestFit="1" customWidth="1"/>
    <col min="3864" max="4096" width="9.33203125" style="46"/>
    <col min="4097" max="4097" width="5.44140625" style="46" customWidth="1"/>
    <col min="4098" max="4098" width="6" style="46" customWidth="1"/>
    <col min="4099" max="4101" width="9.33203125" style="46"/>
    <col min="4102" max="4102" width="13" style="46" customWidth="1"/>
    <col min="4103" max="4111" width="12.44140625" style="46" customWidth="1"/>
    <col min="4112" max="4112" width="3.44140625" style="46" customWidth="1"/>
    <col min="4113" max="4117" width="7.6640625" style="46" customWidth="1"/>
    <col min="4118" max="4118" width="2.33203125" style="46" customWidth="1"/>
    <col min="4119" max="4119" width="15.33203125" style="46" bestFit="1" customWidth="1"/>
    <col min="4120" max="4352" width="9.33203125" style="46"/>
    <col min="4353" max="4353" width="5.44140625" style="46" customWidth="1"/>
    <col min="4354" max="4354" width="6" style="46" customWidth="1"/>
    <col min="4355" max="4357" width="9.33203125" style="46"/>
    <col min="4358" max="4358" width="13" style="46" customWidth="1"/>
    <col min="4359" max="4367" width="12.44140625" style="46" customWidth="1"/>
    <col min="4368" max="4368" width="3.44140625" style="46" customWidth="1"/>
    <col min="4369" max="4373" width="7.6640625" style="46" customWidth="1"/>
    <col min="4374" max="4374" width="2.33203125" style="46" customWidth="1"/>
    <col min="4375" max="4375" width="15.33203125" style="46" bestFit="1" customWidth="1"/>
    <col min="4376" max="4608" width="9.33203125" style="46"/>
    <col min="4609" max="4609" width="5.44140625" style="46" customWidth="1"/>
    <col min="4610" max="4610" width="6" style="46" customWidth="1"/>
    <col min="4611" max="4613" width="9.33203125" style="46"/>
    <col min="4614" max="4614" width="13" style="46" customWidth="1"/>
    <col min="4615" max="4623" width="12.44140625" style="46" customWidth="1"/>
    <col min="4624" max="4624" width="3.44140625" style="46" customWidth="1"/>
    <col min="4625" max="4629" width="7.6640625" style="46" customWidth="1"/>
    <col min="4630" max="4630" width="2.33203125" style="46" customWidth="1"/>
    <col min="4631" max="4631" width="15.33203125" style="46" bestFit="1" customWidth="1"/>
    <col min="4632" max="4864" width="9.33203125" style="46"/>
    <col min="4865" max="4865" width="5.44140625" style="46" customWidth="1"/>
    <col min="4866" max="4866" width="6" style="46" customWidth="1"/>
    <col min="4867" max="4869" width="9.33203125" style="46"/>
    <col min="4870" max="4870" width="13" style="46" customWidth="1"/>
    <col min="4871" max="4879" width="12.44140625" style="46" customWidth="1"/>
    <col min="4880" max="4880" width="3.44140625" style="46" customWidth="1"/>
    <col min="4881" max="4885" width="7.6640625" style="46" customWidth="1"/>
    <col min="4886" max="4886" width="2.33203125" style="46" customWidth="1"/>
    <col min="4887" max="4887" width="15.33203125" style="46" bestFit="1" customWidth="1"/>
    <col min="4888" max="5120" width="9.33203125" style="46"/>
    <col min="5121" max="5121" width="5.44140625" style="46" customWidth="1"/>
    <col min="5122" max="5122" width="6" style="46" customWidth="1"/>
    <col min="5123" max="5125" width="9.33203125" style="46"/>
    <col min="5126" max="5126" width="13" style="46" customWidth="1"/>
    <col min="5127" max="5135" width="12.44140625" style="46" customWidth="1"/>
    <col min="5136" max="5136" width="3.44140625" style="46" customWidth="1"/>
    <col min="5137" max="5141" width="7.6640625" style="46" customWidth="1"/>
    <col min="5142" max="5142" width="2.33203125" style="46" customWidth="1"/>
    <col min="5143" max="5143" width="15.33203125" style="46" bestFit="1" customWidth="1"/>
    <col min="5144" max="5376" width="9.33203125" style="46"/>
    <col min="5377" max="5377" width="5.44140625" style="46" customWidth="1"/>
    <col min="5378" max="5378" width="6" style="46" customWidth="1"/>
    <col min="5379" max="5381" width="9.33203125" style="46"/>
    <col min="5382" max="5382" width="13" style="46" customWidth="1"/>
    <col min="5383" max="5391" width="12.44140625" style="46" customWidth="1"/>
    <col min="5392" max="5392" width="3.44140625" style="46" customWidth="1"/>
    <col min="5393" max="5397" width="7.6640625" style="46" customWidth="1"/>
    <col min="5398" max="5398" width="2.33203125" style="46" customWidth="1"/>
    <col min="5399" max="5399" width="15.33203125" style="46" bestFit="1" customWidth="1"/>
    <col min="5400" max="5632" width="9.33203125" style="46"/>
    <col min="5633" max="5633" width="5.44140625" style="46" customWidth="1"/>
    <col min="5634" max="5634" width="6" style="46" customWidth="1"/>
    <col min="5635" max="5637" width="9.33203125" style="46"/>
    <col min="5638" max="5638" width="13" style="46" customWidth="1"/>
    <col min="5639" max="5647" width="12.44140625" style="46" customWidth="1"/>
    <col min="5648" max="5648" width="3.44140625" style="46" customWidth="1"/>
    <col min="5649" max="5653" width="7.6640625" style="46" customWidth="1"/>
    <col min="5654" max="5654" width="2.33203125" style="46" customWidth="1"/>
    <col min="5655" max="5655" width="15.33203125" style="46" bestFit="1" customWidth="1"/>
    <col min="5656" max="5888" width="9.33203125" style="46"/>
    <col min="5889" max="5889" width="5.44140625" style="46" customWidth="1"/>
    <col min="5890" max="5890" width="6" style="46" customWidth="1"/>
    <col min="5891" max="5893" width="9.33203125" style="46"/>
    <col min="5894" max="5894" width="13" style="46" customWidth="1"/>
    <col min="5895" max="5903" width="12.44140625" style="46" customWidth="1"/>
    <col min="5904" max="5904" width="3.44140625" style="46" customWidth="1"/>
    <col min="5905" max="5909" width="7.6640625" style="46" customWidth="1"/>
    <col min="5910" max="5910" width="2.33203125" style="46" customWidth="1"/>
    <col min="5911" max="5911" width="15.33203125" style="46" bestFit="1" customWidth="1"/>
    <col min="5912" max="6144" width="9.33203125" style="46"/>
    <col min="6145" max="6145" width="5.44140625" style="46" customWidth="1"/>
    <col min="6146" max="6146" width="6" style="46" customWidth="1"/>
    <col min="6147" max="6149" width="9.33203125" style="46"/>
    <col min="6150" max="6150" width="13" style="46" customWidth="1"/>
    <col min="6151" max="6159" width="12.44140625" style="46" customWidth="1"/>
    <col min="6160" max="6160" width="3.44140625" style="46" customWidth="1"/>
    <col min="6161" max="6165" width="7.6640625" style="46" customWidth="1"/>
    <col min="6166" max="6166" width="2.33203125" style="46" customWidth="1"/>
    <col min="6167" max="6167" width="15.33203125" style="46" bestFit="1" customWidth="1"/>
    <col min="6168" max="6400" width="9.33203125" style="46"/>
    <col min="6401" max="6401" width="5.44140625" style="46" customWidth="1"/>
    <col min="6402" max="6402" width="6" style="46" customWidth="1"/>
    <col min="6403" max="6405" width="9.33203125" style="46"/>
    <col min="6406" max="6406" width="13" style="46" customWidth="1"/>
    <col min="6407" max="6415" width="12.44140625" style="46" customWidth="1"/>
    <col min="6416" max="6416" width="3.44140625" style="46" customWidth="1"/>
    <col min="6417" max="6421" width="7.6640625" style="46" customWidth="1"/>
    <col min="6422" max="6422" width="2.33203125" style="46" customWidth="1"/>
    <col min="6423" max="6423" width="15.33203125" style="46" bestFit="1" customWidth="1"/>
    <col min="6424" max="6656" width="9.33203125" style="46"/>
    <col min="6657" max="6657" width="5.44140625" style="46" customWidth="1"/>
    <col min="6658" max="6658" width="6" style="46" customWidth="1"/>
    <col min="6659" max="6661" width="9.33203125" style="46"/>
    <col min="6662" max="6662" width="13" style="46" customWidth="1"/>
    <col min="6663" max="6671" width="12.44140625" style="46" customWidth="1"/>
    <col min="6672" max="6672" width="3.44140625" style="46" customWidth="1"/>
    <col min="6673" max="6677" width="7.6640625" style="46" customWidth="1"/>
    <col min="6678" max="6678" width="2.33203125" style="46" customWidth="1"/>
    <col min="6679" max="6679" width="15.33203125" style="46" bestFit="1" customWidth="1"/>
    <col min="6680" max="6912" width="9.33203125" style="46"/>
    <col min="6913" max="6913" width="5.44140625" style="46" customWidth="1"/>
    <col min="6914" max="6914" width="6" style="46" customWidth="1"/>
    <col min="6915" max="6917" width="9.33203125" style="46"/>
    <col min="6918" max="6918" width="13" style="46" customWidth="1"/>
    <col min="6919" max="6927" width="12.44140625" style="46" customWidth="1"/>
    <col min="6928" max="6928" width="3.44140625" style="46" customWidth="1"/>
    <col min="6929" max="6933" width="7.6640625" style="46" customWidth="1"/>
    <col min="6934" max="6934" width="2.33203125" style="46" customWidth="1"/>
    <col min="6935" max="6935" width="15.33203125" style="46" bestFit="1" customWidth="1"/>
    <col min="6936" max="7168" width="9.33203125" style="46"/>
    <col min="7169" max="7169" width="5.44140625" style="46" customWidth="1"/>
    <col min="7170" max="7170" width="6" style="46" customWidth="1"/>
    <col min="7171" max="7173" width="9.33203125" style="46"/>
    <col min="7174" max="7174" width="13" style="46" customWidth="1"/>
    <col min="7175" max="7183" width="12.44140625" style="46" customWidth="1"/>
    <col min="7184" max="7184" width="3.44140625" style="46" customWidth="1"/>
    <col min="7185" max="7189" width="7.6640625" style="46" customWidth="1"/>
    <col min="7190" max="7190" width="2.33203125" style="46" customWidth="1"/>
    <col min="7191" max="7191" width="15.33203125" style="46" bestFit="1" customWidth="1"/>
    <col min="7192" max="7424" width="9.33203125" style="46"/>
    <col min="7425" max="7425" width="5.44140625" style="46" customWidth="1"/>
    <col min="7426" max="7426" width="6" style="46" customWidth="1"/>
    <col min="7427" max="7429" width="9.33203125" style="46"/>
    <col min="7430" max="7430" width="13" style="46" customWidth="1"/>
    <col min="7431" max="7439" width="12.44140625" style="46" customWidth="1"/>
    <col min="7440" max="7440" width="3.44140625" style="46" customWidth="1"/>
    <col min="7441" max="7445" width="7.6640625" style="46" customWidth="1"/>
    <col min="7446" max="7446" width="2.33203125" style="46" customWidth="1"/>
    <col min="7447" max="7447" width="15.33203125" style="46" bestFit="1" customWidth="1"/>
    <col min="7448" max="7680" width="9.33203125" style="46"/>
    <col min="7681" max="7681" width="5.44140625" style="46" customWidth="1"/>
    <col min="7682" max="7682" width="6" style="46" customWidth="1"/>
    <col min="7683" max="7685" width="9.33203125" style="46"/>
    <col min="7686" max="7686" width="13" style="46" customWidth="1"/>
    <col min="7687" max="7695" width="12.44140625" style="46" customWidth="1"/>
    <col min="7696" max="7696" width="3.44140625" style="46" customWidth="1"/>
    <col min="7697" max="7701" width="7.6640625" style="46" customWidth="1"/>
    <col min="7702" max="7702" width="2.33203125" style="46" customWidth="1"/>
    <col min="7703" max="7703" width="15.33203125" style="46" bestFit="1" customWidth="1"/>
    <col min="7704" max="7936" width="9.33203125" style="46"/>
    <col min="7937" max="7937" width="5.44140625" style="46" customWidth="1"/>
    <col min="7938" max="7938" width="6" style="46" customWidth="1"/>
    <col min="7939" max="7941" width="9.33203125" style="46"/>
    <col min="7942" max="7942" width="13" style="46" customWidth="1"/>
    <col min="7943" max="7951" width="12.44140625" style="46" customWidth="1"/>
    <col min="7952" max="7952" width="3.44140625" style="46" customWidth="1"/>
    <col min="7953" max="7957" width="7.6640625" style="46" customWidth="1"/>
    <col min="7958" max="7958" width="2.33203125" style="46" customWidth="1"/>
    <col min="7959" max="7959" width="15.33203125" style="46" bestFit="1" customWidth="1"/>
    <col min="7960" max="8192" width="9.33203125" style="46"/>
    <col min="8193" max="8193" width="5.44140625" style="46" customWidth="1"/>
    <col min="8194" max="8194" width="6" style="46" customWidth="1"/>
    <col min="8195" max="8197" width="9.33203125" style="46"/>
    <col min="8198" max="8198" width="13" style="46" customWidth="1"/>
    <col min="8199" max="8207" width="12.44140625" style="46" customWidth="1"/>
    <col min="8208" max="8208" width="3.44140625" style="46" customWidth="1"/>
    <col min="8209" max="8213" width="7.6640625" style="46" customWidth="1"/>
    <col min="8214" max="8214" width="2.33203125" style="46" customWidth="1"/>
    <col min="8215" max="8215" width="15.33203125" style="46" bestFit="1" customWidth="1"/>
    <col min="8216" max="8448" width="9.33203125" style="46"/>
    <col min="8449" max="8449" width="5.44140625" style="46" customWidth="1"/>
    <col min="8450" max="8450" width="6" style="46" customWidth="1"/>
    <col min="8451" max="8453" width="9.33203125" style="46"/>
    <col min="8454" max="8454" width="13" style="46" customWidth="1"/>
    <col min="8455" max="8463" width="12.44140625" style="46" customWidth="1"/>
    <col min="8464" max="8464" width="3.44140625" style="46" customWidth="1"/>
    <col min="8465" max="8469" width="7.6640625" style="46" customWidth="1"/>
    <col min="8470" max="8470" width="2.33203125" style="46" customWidth="1"/>
    <col min="8471" max="8471" width="15.33203125" style="46" bestFit="1" customWidth="1"/>
    <col min="8472" max="8704" width="9.33203125" style="46"/>
    <col min="8705" max="8705" width="5.44140625" style="46" customWidth="1"/>
    <col min="8706" max="8706" width="6" style="46" customWidth="1"/>
    <col min="8707" max="8709" width="9.33203125" style="46"/>
    <col min="8710" max="8710" width="13" style="46" customWidth="1"/>
    <col min="8711" max="8719" width="12.44140625" style="46" customWidth="1"/>
    <col min="8720" max="8720" width="3.44140625" style="46" customWidth="1"/>
    <col min="8721" max="8725" width="7.6640625" style="46" customWidth="1"/>
    <col min="8726" max="8726" width="2.33203125" style="46" customWidth="1"/>
    <col min="8727" max="8727" width="15.33203125" style="46" bestFit="1" customWidth="1"/>
    <col min="8728" max="8960" width="9.33203125" style="46"/>
    <col min="8961" max="8961" width="5.44140625" style="46" customWidth="1"/>
    <col min="8962" max="8962" width="6" style="46" customWidth="1"/>
    <col min="8963" max="8965" width="9.33203125" style="46"/>
    <col min="8966" max="8966" width="13" style="46" customWidth="1"/>
    <col min="8967" max="8975" width="12.44140625" style="46" customWidth="1"/>
    <col min="8976" max="8976" width="3.44140625" style="46" customWidth="1"/>
    <col min="8977" max="8981" width="7.6640625" style="46" customWidth="1"/>
    <col min="8982" max="8982" width="2.33203125" style="46" customWidth="1"/>
    <col min="8983" max="8983" width="15.33203125" style="46" bestFit="1" customWidth="1"/>
    <col min="8984" max="9216" width="9.33203125" style="46"/>
    <col min="9217" max="9217" width="5.44140625" style="46" customWidth="1"/>
    <col min="9218" max="9218" width="6" style="46" customWidth="1"/>
    <col min="9219" max="9221" width="9.33203125" style="46"/>
    <col min="9222" max="9222" width="13" style="46" customWidth="1"/>
    <col min="9223" max="9231" width="12.44140625" style="46" customWidth="1"/>
    <col min="9232" max="9232" width="3.44140625" style="46" customWidth="1"/>
    <col min="9233" max="9237" width="7.6640625" style="46" customWidth="1"/>
    <col min="9238" max="9238" width="2.33203125" style="46" customWidth="1"/>
    <col min="9239" max="9239" width="15.33203125" style="46" bestFit="1" customWidth="1"/>
    <col min="9240" max="9472" width="9.33203125" style="46"/>
    <col min="9473" max="9473" width="5.44140625" style="46" customWidth="1"/>
    <col min="9474" max="9474" width="6" style="46" customWidth="1"/>
    <col min="9475" max="9477" width="9.33203125" style="46"/>
    <col min="9478" max="9478" width="13" style="46" customWidth="1"/>
    <col min="9479" max="9487" width="12.44140625" style="46" customWidth="1"/>
    <col min="9488" max="9488" width="3.44140625" style="46" customWidth="1"/>
    <col min="9489" max="9493" width="7.6640625" style="46" customWidth="1"/>
    <col min="9494" max="9494" width="2.33203125" style="46" customWidth="1"/>
    <col min="9495" max="9495" width="15.33203125" style="46" bestFit="1" customWidth="1"/>
    <col min="9496" max="9728" width="9.33203125" style="46"/>
    <col min="9729" max="9729" width="5.44140625" style="46" customWidth="1"/>
    <col min="9730" max="9730" width="6" style="46" customWidth="1"/>
    <col min="9731" max="9733" width="9.33203125" style="46"/>
    <col min="9734" max="9734" width="13" style="46" customWidth="1"/>
    <col min="9735" max="9743" width="12.44140625" style="46" customWidth="1"/>
    <col min="9744" max="9744" width="3.44140625" style="46" customWidth="1"/>
    <col min="9745" max="9749" width="7.6640625" style="46" customWidth="1"/>
    <col min="9750" max="9750" width="2.33203125" style="46" customWidth="1"/>
    <col min="9751" max="9751" width="15.33203125" style="46" bestFit="1" customWidth="1"/>
    <col min="9752" max="9984" width="9.33203125" style="46"/>
    <col min="9985" max="9985" width="5.44140625" style="46" customWidth="1"/>
    <col min="9986" max="9986" width="6" style="46" customWidth="1"/>
    <col min="9987" max="9989" width="9.33203125" style="46"/>
    <col min="9990" max="9990" width="13" style="46" customWidth="1"/>
    <col min="9991" max="9999" width="12.44140625" style="46" customWidth="1"/>
    <col min="10000" max="10000" width="3.44140625" style="46" customWidth="1"/>
    <col min="10001" max="10005" width="7.6640625" style="46" customWidth="1"/>
    <col min="10006" max="10006" width="2.33203125" style="46" customWidth="1"/>
    <col min="10007" max="10007" width="15.33203125" style="46" bestFit="1" customWidth="1"/>
    <col min="10008" max="10240" width="9.33203125" style="46"/>
    <col min="10241" max="10241" width="5.44140625" style="46" customWidth="1"/>
    <col min="10242" max="10242" width="6" style="46" customWidth="1"/>
    <col min="10243" max="10245" width="9.33203125" style="46"/>
    <col min="10246" max="10246" width="13" style="46" customWidth="1"/>
    <col min="10247" max="10255" width="12.44140625" style="46" customWidth="1"/>
    <col min="10256" max="10256" width="3.44140625" style="46" customWidth="1"/>
    <col min="10257" max="10261" width="7.6640625" style="46" customWidth="1"/>
    <col min="10262" max="10262" width="2.33203125" style="46" customWidth="1"/>
    <col min="10263" max="10263" width="15.33203125" style="46" bestFit="1" customWidth="1"/>
    <col min="10264" max="10496" width="9.33203125" style="46"/>
    <col min="10497" max="10497" width="5.44140625" style="46" customWidth="1"/>
    <col min="10498" max="10498" width="6" style="46" customWidth="1"/>
    <col min="10499" max="10501" width="9.33203125" style="46"/>
    <col min="10502" max="10502" width="13" style="46" customWidth="1"/>
    <col min="10503" max="10511" width="12.44140625" style="46" customWidth="1"/>
    <col min="10512" max="10512" width="3.44140625" style="46" customWidth="1"/>
    <col min="10513" max="10517" width="7.6640625" style="46" customWidth="1"/>
    <col min="10518" max="10518" width="2.33203125" style="46" customWidth="1"/>
    <col min="10519" max="10519" width="15.33203125" style="46" bestFit="1" customWidth="1"/>
    <col min="10520" max="10752" width="9.33203125" style="46"/>
    <col min="10753" max="10753" width="5.44140625" style="46" customWidth="1"/>
    <col min="10754" max="10754" width="6" style="46" customWidth="1"/>
    <col min="10755" max="10757" width="9.33203125" style="46"/>
    <col min="10758" max="10758" width="13" style="46" customWidth="1"/>
    <col min="10759" max="10767" width="12.44140625" style="46" customWidth="1"/>
    <col min="10768" max="10768" width="3.44140625" style="46" customWidth="1"/>
    <col min="10769" max="10773" width="7.6640625" style="46" customWidth="1"/>
    <col min="10774" max="10774" width="2.33203125" style="46" customWidth="1"/>
    <col min="10775" max="10775" width="15.33203125" style="46" bestFit="1" customWidth="1"/>
    <col min="10776" max="11008" width="9.33203125" style="46"/>
    <col min="11009" max="11009" width="5.44140625" style="46" customWidth="1"/>
    <col min="11010" max="11010" width="6" style="46" customWidth="1"/>
    <col min="11011" max="11013" width="9.33203125" style="46"/>
    <col min="11014" max="11014" width="13" style="46" customWidth="1"/>
    <col min="11015" max="11023" width="12.44140625" style="46" customWidth="1"/>
    <col min="11024" max="11024" width="3.44140625" style="46" customWidth="1"/>
    <col min="11025" max="11029" width="7.6640625" style="46" customWidth="1"/>
    <col min="11030" max="11030" width="2.33203125" style="46" customWidth="1"/>
    <col min="11031" max="11031" width="15.33203125" style="46" bestFit="1" customWidth="1"/>
    <col min="11032" max="11264" width="9.33203125" style="46"/>
    <col min="11265" max="11265" width="5.44140625" style="46" customWidth="1"/>
    <col min="11266" max="11266" width="6" style="46" customWidth="1"/>
    <col min="11267" max="11269" width="9.33203125" style="46"/>
    <col min="11270" max="11270" width="13" style="46" customWidth="1"/>
    <col min="11271" max="11279" width="12.44140625" style="46" customWidth="1"/>
    <col min="11280" max="11280" width="3.44140625" style="46" customWidth="1"/>
    <col min="11281" max="11285" width="7.6640625" style="46" customWidth="1"/>
    <col min="11286" max="11286" width="2.33203125" style="46" customWidth="1"/>
    <col min="11287" max="11287" width="15.33203125" style="46" bestFit="1" customWidth="1"/>
    <col min="11288" max="11520" width="9.33203125" style="46"/>
    <col min="11521" max="11521" width="5.44140625" style="46" customWidth="1"/>
    <col min="11522" max="11522" width="6" style="46" customWidth="1"/>
    <col min="11523" max="11525" width="9.33203125" style="46"/>
    <col min="11526" max="11526" width="13" style="46" customWidth="1"/>
    <col min="11527" max="11535" width="12.44140625" style="46" customWidth="1"/>
    <col min="11536" max="11536" width="3.44140625" style="46" customWidth="1"/>
    <col min="11537" max="11541" width="7.6640625" style="46" customWidth="1"/>
    <col min="11542" max="11542" width="2.33203125" style="46" customWidth="1"/>
    <col min="11543" max="11543" width="15.33203125" style="46" bestFit="1" customWidth="1"/>
    <col min="11544" max="11776" width="9.33203125" style="46"/>
    <col min="11777" max="11777" width="5.44140625" style="46" customWidth="1"/>
    <col min="11778" max="11778" width="6" style="46" customWidth="1"/>
    <col min="11779" max="11781" width="9.33203125" style="46"/>
    <col min="11782" max="11782" width="13" style="46" customWidth="1"/>
    <col min="11783" max="11791" width="12.44140625" style="46" customWidth="1"/>
    <col min="11792" max="11792" width="3.44140625" style="46" customWidth="1"/>
    <col min="11793" max="11797" width="7.6640625" style="46" customWidth="1"/>
    <col min="11798" max="11798" width="2.33203125" style="46" customWidth="1"/>
    <col min="11799" max="11799" width="15.33203125" style="46" bestFit="1" customWidth="1"/>
    <col min="11800" max="12032" width="9.33203125" style="46"/>
    <col min="12033" max="12033" width="5.44140625" style="46" customWidth="1"/>
    <col min="12034" max="12034" width="6" style="46" customWidth="1"/>
    <col min="12035" max="12037" width="9.33203125" style="46"/>
    <col min="12038" max="12038" width="13" style="46" customWidth="1"/>
    <col min="12039" max="12047" width="12.44140625" style="46" customWidth="1"/>
    <col min="12048" max="12048" width="3.44140625" style="46" customWidth="1"/>
    <col min="12049" max="12053" width="7.6640625" style="46" customWidth="1"/>
    <col min="12054" max="12054" width="2.33203125" style="46" customWidth="1"/>
    <col min="12055" max="12055" width="15.33203125" style="46" bestFit="1" customWidth="1"/>
    <col min="12056" max="12288" width="9.33203125" style="46"/>
    <col min="12289" max="12289" width="5.44140625" style="46" customWidth="1"/>
    <col min="12290" max="12290" width="6" style="46" customWidth="1"/>
    <col min="12291" max="12293" width="9.33203125" style="46"/>
    <col min="12294" max="12294" width="13" style="46" customWidth="1"/>
    <col min="12295" max="12303" width="12.44140625" style="46" customWidth="1"/>
    <col min="12304" max="12304" width="3.44140625" style="46" customWidth="1"/>
    <col min="12305" max="12309" width="7.6640625" style="46" customWidth="1"/>
    <col min="12310" max="12310" width="2.33203125" style="46" customWidth="1"/>
    <col min="12311" max="12311" width="15.33203125" style="46" bestFit="1" customWidth="1"/>
    <col min="12312" max="12544" width="9.33203125" style="46"/>
    <col min="12545" max="12545" width="5.44140625" style="46" customWidth="1"/>
    <col min="12546" max="12546" width="6" style="46" customWidth="1"/>
    <col min="12547" max="12549" width="9.33203125" style="46"/>
    <col min="12550" max="12550" width="13" style="46" customWidth="1"/>
    <col min="12551" max="12559" width="12.44140625" style="46" customWidth="1"/>
    <col min="12560" max="12560" width="3.44140625" style="46" customWidth="1"/>
    <col min="12561" max="12565" width="7.6640625" style="46" customWidth="1"/>
    <col min="12566" max="12566" width="2.33203125" style="46" customWidth="1"/>
    <col min="12567" max="12567" width="15.33203125" style="46" bestFit="1" customWidth="1"/>
    <col min="12568" max="12800" width="9.33203125" style="46"/>
    <col min="12801" max="12801" width="5.44140625" style="46" customWidth="1"/>
    <col min="12802" max="12802" width="6" style="46" customWidth="1"/>
    <col min="12803" max="12805" width="9.33203125" style="46"/>
    <col min="12806" max="12806" width="13" style="46" customWidth="1"/>
    <col min="12807" max="12815" width="12.44140625" style="46" customWidth="1"/>
    <col min="12816" max="12816" width="3.44140625" style="46" customWidth="1"/>
    <col min="12817" max="12821" width="7.6640625" style="46" customWidth="1"/>
    <col min="12822" max="12822" width="2.33203125" style="46" customWidth="1"/>
    <col min="12823" max="12823" width="15.33203125" style="46" bestFit="1" customWidth="1"/>
    <col min="12824" max="13056" width="9.33203125" style="46"/>
    <col min="13057" max="13057" width="5.44140625" style="46" customWidth="1"/>
    <col min="13058" max="13058" width="6" style="46" customWidth="1"/>
    <col min="13059" max="13061" width="9.33203125" style="46"/>
    <col min="13062" max="13062" width="13" style="46" customWidth="1"/>
    <col min="13063" max="13071" width="12.44140625" style="46" customWidth="1"/>
    <col min="13072" max="13072" width="3.44140625" style="46" customWidth="1"/>
    <col min="13073" max="13077" width="7.6640625" style="46" customWidth="1"/>
    <col min="13078" max="13078" width="2.33203125" style="46" customWidth="1"/>
    <col min="13079" max="13079" width="15.33203125" style="46" bestFit="1" customWidth="1"/>
    <col min="13080" max="13312" width="9.33203125" style="46"/>
    <col min="13313" max="13313" width="5.44140625" style="46" customWidth="1"/>
    <col min="13314" max="13314" width="6" style="46" customWidth="1"/>
    <col min="13315" max="13317" width="9.33203125" style="46"/>
    <col min="13318" max="13318" width="13" style="46" customWidth="1"/>
    <col min="13319" max="13327" width="12.44140625" style="46" customWidth="1"/>
    <col min="13328" max="13328" width="3.44140625" style="46" customWidth="1"/>
    <col min="13329" max="13333" width="7.6640625" style="46" customWidth="1"/>
    <col min="13334" max="13334" width="2.33203125" style="46" customWidth="1"/>
    <col min="13335" max="13335" width="15.33203125" style="46" bestFit="1" customWidth="1"/>
    <col min="13336" max="13568" width="9.33203125" style="46"/>
    <col min="13569" max="13569" width="5.44140625" style="46" customWidth="1"/>
    <col min="13570" max="13570" width="6" style="46" customWidth="1"/>
    <col min="13571" max="13573" width="9.33203125" style="46"/>
    <col min="13574" max="13574" width="13" style="46" customWidth="1"/>
    <col min="13575" max="13583" width="12.44140625" style="46" customWidth="1"/>
    <col min="13584" max="13584" width="3.44140625" style="46" customWidth="1"/>
    <col min="13585" max="13589" width="7.6640625" style="46" customWidth="1"/>
    <col min="13590" max="13590" width="2.33203125" style="46" customWidth="1"/>
    <col min="13591" max="13591" width="15.33203125" style="46" bestFit="1" customWidth="1"/>
    <col min="13592" max="13824" width="9.33203125" style="46"/>
    <col min="13825" max="13825" width="5.44140625" style="46" customWidth="1"/>
    <col min="13826" max="13826" width="6" style="46" customWidth="1"/>
    <col min="13827" max="13829" width="9.33203125" style="46"/>
    <col min="13830" max="13830" width="13" style="46" customWidth="1"/>
    <col min="13831" max="13839" width="12.44140625" style="46" customWidth="1"/>
    <col min="13840" max="13840" width="3.44140625" style="46" customWidth="1"/>
    <col min="13841" max="13845" width="7.6640625" style="46" customWidth="1"/>
    <col min="13846" max="13846" width="2.33203125" style="46" customWidth="1"/>
    <col min="13847" max="13847" width="15.33203125" style="46" bestFit="1" customWidth="1"/>
    <col min="13848" max="14080" width="9.33203125" style="46"/>
    <col min="14081" max="14081" width="5.44140625" style="46" customWidth="1"/>
    <col min="14082" max="14082" width="6" style="46" customWidth="1"/>
    <col min="14083" max="14085" width="9.33203125" style="46"/>
    <col min="14086" max="14086" width="13" style="46" customWidth="1"/>
    <col min="14087" max="14095" width="12.44140625" style="46" customWidth="1"/>
    <col min="14096" max="14096" width="3.44140625" style="46" customWidth="1"/>
    <col min="14097" max="14101" width="7.6640625" style="46" customWidth="1"/>
    <col min="14102" max="14102" width="2.33203125" style="46" customWidth="1"/>
    <col min="14103" max="14103" width="15.33203125" style="46" bestFit="1" customWidth="1"/>
    <col min="14104" max="14336" width="9.33203125" style="46"/>
    <col min="14337" max="14337" width="5.44140625" style="46" customWidth="1"/>
    <col min="14338" max="14338" width="6" style="46" customWidth="1"/>
    <col min="14339" max="14341" width="9.33203125" style="46"/>
    <col min="14342" max="14342" width="13" style="46" customWidth="1"/>
    <col min="14343" max="14351" width="12.44140625" style="46" customWidth="1"/>
    <col min="14352" max="14352" width="3.44140625" style="46" customWidth="1"/>
    <col min="14353" max="14357" width="7.6640625" style="46" customWidth="1"/>
    <col min="14358" max="14358" width="2.33203125" style="46" customWidth="1"/>
    <col min="14359" max="14359" width="15.33203125" style="46" bestFit="1" customWidth="1"/>
    <col min="14360" max="14592" width="9.33203125" style="46"/>
    <col min="14593" max="14593" width="5.44140625" style="46" customWidth="1"/>
    <col min="14594" max="14594" width="6" style="46" customWidth="1"/>
    <col min="14595" max="14597" width="9.33203125" style="46"/>
    <col min="14598" max="14598" width="13" style="46" customWidth="1"/>
    <col min="14599" max="14607" width="12.44140625" style="46" customWidth="1"/>
    <col min="14608" max="14608" width="3.44140625" style="46" customWidth="1"/>
    <col min="14609" max="14613" width="7.6640625" style="46" customWidth="1"/>
    <col min="14614" max="14614" width="2.33203125" style="46" customWidth="1"/>
    <col min="14615" max="14615" width="15.33203125" style="46" bestFit="1" customWidth="1"/>
    <col min="14616" max="14848" width="9.33203125" style="46"/>
    <col min="14849" max="14849" width="5.44140625" style="46" customWidth="1"/>
    <col min="14850" max="14850" width="6" style="46" customWidth="1"/>
    <col min="14851" max="14853" width="9.33203125" style="46"/>
    <col min="14854" max="14854" width="13" style="46" customWidth="1"/>
    <col min="14855" max="14863" width="12.44140625" style="46" customWidth="1"/>
    <col min="14864" max="14864" width="3.44140625" style="46" customWidth="1"/>
    <col min="14865" max="14869" width="7.6640625" style="46" customWidth="1"/>
    <col min="14870" max="14870" width="2.33203125" style="46" customWidth="1"/>
    <col min="14871" max="14871" width="15.33203125" style="46" bestFit="1" customWidth="1"/>
    <col min="14872" max="15104" width="9.33203125" style="46"/>
    <col min="15105" max="15105" width="5.44140625" style="46" customWidth="1"/>
    <col min="15106" max="15106" width="6" style="46" customWidth="1"/>
    <col min="15107" max="15109" width="9.33203125" style="46"/>
    <col min="15110" max="15110" width="13" style="46" customWidth="1"/>
    <col min="15111" max="15119" width="12.44140625" style="46" customWidth="1"/>
    <col min="15120" max="15120" width="3.44140625" style="46" customWidth="1"/>
    <col min="15121" max="15125" width="7.6640625" style="46" customWidth="1"/>
    <col min="15126" max="15126" width="2.33203125" style="46" customWidth="1"/>
    <col min="15127" max="15127" width="15.33203125" style="46" bestFit="1" customWidth="1"/>
    <col min="15128" max="15360" width="9.33203125" style="46"/>
    <col min="15361" max="15361" width="5.44140625" style="46" customWidth="1"/>
    <col min="15362" max="15362" width="6" style="46" customWidth="1"/>
    <col min="15363" max="15365" width="9.33203125" style="46"/>
    <col min="15366" max="15366" width="13" style="46" customWidth="1"/>
    <col min="15367" max="15375" width="12.44140625" style="46" customWidth="1"/>
    <col min="15376" max="15376" width="3.44140625" style="46" customWidth="1"/>
    <col min="15377" max="15381" width="7.6640625" style="46" customWidth="1"/>
    <col min="15382" max="15382" width="2.33203125" style="46" customWidth="1"/>
    <col min="15383" max="15383" width="15.33203125" style="46" bestFit="1" customWidth="1"/>
    <col min="15384" max="15616" width="9.33203125" style="46"/>
    <col min="15617" max="15617" width="5.44140625" style="46" customWidth="1"/>
    <col min="15618" max="15618" width="6" style="46" customWidth="1"/>
    <col min="15619" max="15621" width="9.33203125" style="46"/>
    <col min="15622" max="15622" width="13" style="46" customWidth="1"/>
    <col min="15623" max="15631" width="12.44140625" style="46" customWidth="1"/>
    <col min="15632" max="15632" width="3.44140625" style="46" customWidth="1"/>
    <col min="15633" max="15637" width="7.6640625" style="46" customWidth="1"/>
    <col min="15638" max="15638" width="2.33203125" style="46" customWidth="1"/>
    <col min="15639" max="15639" width="15.33203125" style="46" bestFit="1" customWidth="1"/>
    <col min="15640" max="15872" width="9.33203125" style="46"/>
    <col min="15873" max="15873" width="5.44140625" style="46" customWidth="1"/>
    <col min="15874" max="15874" width="6" style="46" customWidth="1"/>
    <col min="15875" max="15877" width="9.33203125" style="46"/>
    <col min="15878" max="15878" width="13" style="46" customWidth="1"/>
    <col min="15879" max="15887" width="12.44140625" style="46" customWidth="1"/>
    <col min="15888" max="15888" width="3.44140625" style="46" customWidth="1"/>
    <col min="15889" max="15893" width="7.6640625" style="46" customWidth="1"/>
    <col min="15894" max="15894" width="2.33203125" style="46" customWidth="1"/>
    <col min="15895" max="15895" width="15.33203125" style="46" bestFit="1" customWidth="1"/>
    <col min="15896" max="16128" width="9.33203125" style="46"/>
    <col min="16129" max="16129" width="5.44140625" style="46" customWidth="1"/>
    <col min="16130" max="16130" width="6" style="46" customWidth="1"/>
    <col min="16131" max="16133" width="9.33203125" style="46"/>
    <col min="16134" max="16134" width="13" style="46" customWidth="1"/>
    <col min="16135" max="16143" width="12.44140625" style="46" customWidth="1"/>
    <col min="16144" max="16144" width="3.44140625" style="46" customWidth="1"/>
    <col min="16145" max="16149" width="7.6640625" style="46" customWidth="1"/>
    <col min="16150" max="16150" width="2.33203125" style="46" customWidth="1"/>
    <col min="16151" max="16151" width="15.33203125" style="46" bestFit="1" customWidth="1"/>
    <col min="16152" max="16384" width="9.33203125" style="46"/>
  </cols>
  <sheetData>
    <row r="1" spans="1:18" ht="17.350000000000001" customHeight="1" thickBot="1" x14ac:dyDescent="0.25">
      <c r="A1" s="41" t="s">
        <v>88</v>
      </c>
      <c r="B1" s="41"/>
      <c r="C1" s="41"/>
      <c r="D1" s="42"/>
      <c r="E1" s="41"/>
      <c r="F1" s="41"/>
      <c r="G1" s="41"/>
      <c r="H1" s="41"/>
      <c r="I1" s="41"/>
      <c r="J1" s="41"/>
      <c r="K1" s="41"/>
      <c r="L1" s="41"/>
      <c r="M1" s="41"/>
      <c r="N1" s="41"/>
      <c r="O1" s="41"/>
      <c r="P1" s="43"/>
      <c r="Q1" s="44" t="s">
        <v>89</v>
      </c>
      <c r="R1" s="45">
        <v>40221</v>
      </c>
    </row>
    <row r="2" spans="1:18" ht="25.5" customHeight="1" thickBot="1" x14ac:dyDescent="0.3">
      <c r="A2" s="41" t="s">
        <v>90</v>
      </c>
      <c r="B2" s="41"/>
      <c r="C2" s="41"/>
      <c r="D2" s="48" t="s">
        <v>91</v>
      </c>
      <c r="E2" s="41"/>
      <c r="F2" s="41"/>
      <c r="G2" s="41"/>
      <c r="H2" s="41"/>
      <c r="I2" s="41"/>
      <c r="J2" s="41"/>
      <c r="K2" s="41"/>
      <c r="L2" s="49" t="s">
        <v>92</v>
      </c>
      <c r="M2" s="991">
        <f>簡易版!Q7</f>
        <v>0</v>
      </c>
      <c r="N2" s="992"/>
      <c r="O2" s="993"/>
      <c r="P2" s="43"/>
      <c r="Q2" s="977">
        <v>1</v>
      </c>
      <c r="R2" s="977"/>
    </row>
    <row r="3" spans="1:18" ht="19.55" customHeight="1" thickBot="1" x14ac:dyDescent="0.25">
      <c r="A3" s="41"/>
      <c r="B3" s="41" t="s">
        <v>93</v>
      </c>
      <c r="C3" s="41"/>
      <c r="D3" s="41"/>
      <c r="E3" s="41"/>
      <c r="F3" s="41"/>
      <c r="G3" s="41"/>
      <c r="H3" s="41"/>
      <c r="I3" s="41"/>
      <c r="J3" s="50"/>
      <c r="K3" s="50">
        <f>IF(K12="",0,K12)+IF(K17="",0,K17)+IF(K22="",0,K22)+IF(K27="",0,K27)+IF(K32="",0,K32)+IF(K37="",0,K37)+IF(K38="",0,K38)+IF(K39="",0,K39)</f>
        <v>0</v>
      </c>
      <c r="L3" s="50">
        <f>IF(L12="",0,L12)+IF(L17="",0,L17)+IF(L22="",0,L22)+IF(L27="",0,L27)+IF(L32="",0,L32)+IF(L37="",0,L37)+IF(L38="",0,L38)+IF(L39="",0,L39)</f>
        <v>0</v>
      </c>
      <c r="M3" s="50">
        <f>IF(M12="",0,M12)+IF(M17="",0,M17)+IF(M22="",0,M22)+IF(M27="",0,M27)+IF(M32="",0,M32)+IF(M37="",0,M37)+IF(M38="",0,M38)+IF(M39="",0,M39)</f>
        <v>0</v>
      </c>
      <c r="N3" s="50">
        <f>IF(N12="",0,N12)+IF(N17="",0,N17)+IF(N22="",0,N22)+IF(N27="",0,N27)+IF(N32="",0,N32)+IF(N37="",0,N37)+IF(N38="",0,N38)+IF(N39="",0,N39)</f>
        <v>0</v>
      </c>
      <c r="O3" s="50">
        <f>IF(O12="",0,O12)+IF(O17="",0,O17)+IF(O22="",0,O22)+IF(O27="",0,O27)+IF(O32="",0,O32)+IF(O37="",0,O37)+IF(O38="",0,O38)+IF(O39="",0,O39)</f>
        <v>0</v>
      </c>
      <c r="P3" s="43"/>
      <c r="Q3" s="977"/>
      <c r="R3" s="977"/>
    </row>
    <row r="4" spans="1:18" ht="14.95" customHeight="1" x14ac:dyDescent="0.2">
      <c r="A4" s="41"/>
      <c r="B4" s="51"/>
      <c r="C4" s="52"/>
      <c r="D4" s="52"/>
      <c r="E4" s="52"/>
      <c r="F4" s="53"/>
      <c r="G4" s="54" t="s">
        <v>94</v>
      </c>
      <c r="H4" s="55" t="s">
        <v>95</v>
      </c>
      <c r="I4" s="56" t="s">
        <v>96</v>
      </c>
      <c r="J4" s="978">
        <f>COUNT(G7,H7,I7)</f>
        <v>0</v>
      </c>
      <c r="K4" s="57" t="s">
        <v>97</v>
      </c>
      <c r="L4" s="55" t="s">
        <v>98</v>
      </c>
      <c r="M4" s="55" t="s">
        <v>99</v>
      </c>
      <c r="N4" s="55" t="s">
        <v>100</v>
      </c>
      <c r="O4" s="58" t="s">
        <v>101</v>
      </c>
      <c r="P4" s="43"/>
    </row>
    <row r="5" spans="1:18" ht="14.95" customHeight="1" thickBot="1" x14ac:dyDescent="0.25">
      <c r="A5" s="41"/>
      <c r="B5" s="59"/>
      <c r="C5" s="60"/>
      <c r="D5" s="60"/>
      <c r="E5" s="60"/>
      <c r="F5" s="61" t="s">
        <v>103</v>
      </c>
      <c r="G5" s="602">
        <f>H5-1</f>
        <v>3</v>
      </c>
      <c r="H5" s="63">
        <f>I5-1</f>
        <v>4</v>
      </c>
      <c r="I5" s="445">
        <v>5</v>
      </c>
      <c r="J5" s="979"/>
      <c r="K5" s="62">
        <f>L5-1</f>
        <v>7</v>
      </c>
      <c r="L5" s="63">
        <f>M5-1</f>
        <v>8</v>
      </c>
      <c r="M5" s="63">
        <f>N5-1</f>
        <v>9</v>
      </c>
      <c r="N5" s="63">
        <f>O5-1</f>
        <v>10</v>
      </c>
      <c r="O5" s="64">
        <f>簡易版!AL5</f>
        <v>11</v>
      </c>
      <c r="P5" s="43"/>
    </row>
    <row r="6" spans="1:18" ht="14.95" customHeight="1" x14ac:dyDescent="0.2">
      <c r="A6" s="41"/>
      <c r="B6" s="980" t="s">
        <v>102</v>
      </c>
      <c r="C6" s="981"/>
      <c r="D6" s="981"/>
      <c r="E6" s="65"/>
      <c r="F6" s="66" t="s">
        <v>104</v>
      </c>
      <c r="G6" s="67"/>
      <c r="H6" s="68"/>
      <c r="I6" s="69"/>
      <c r="J6" s="70"/>
      <c r="K6" s="71"/>
      <c r="L6" s="68"/>
      <c r="M6" s="68"/>
      <c r="N6" s="68"/>
      <c r="O6" s="72"/>
      <c r="P6" s="73"/>
      <c r="Q6" s="74" t="s">
        <v>105</v>
      </c>
    </row>
    <row r="7" spans="1:18" ht="16.649999999999999" x14ac:dyDescent="0.2">
      <c r="A7" s="41"/>
      <c r="B7" s="982" t="s">
        <v>106</v>
      </c>
      <c r="C7" s="983"/>
      <c r="D7" s="983"/>
      <c r="E7" s="75" t="s">
        <v>107</v>
      </c>
      <c r="F7" s="65" t="s">
        <v>102</v>
      </c>
      <c r="G7" s="76"/>
      <c r="H7" s="77"/>
      <c r="I7" s="78"/>
      <c r="J7" s="79" t="str">
        <f>IF(SUM(G7:I7)/3=0,"",SUM(G7:I7)/COUNT(G7:I7))</f>
        <v/>
      </c>
      <c r="K7" s="80" t="str">
        <f>IF(K3=0,"",K3)</f>
        <v/>
      </c>
      <c r="L7" s="81" t="str">
        <f>IF(L3=0,"",L3)</f>
        <v/>
      </c>
      <c r="M7" s="81" t="str">
        <f>IF(M3=0,"",M3)</f>
        <v/>
      </c>
      <c r="N7" s="81" t="str">
        <f>IF(N3=0,"",N3)</f>
        <v/>
      </c>
      <c r="O7" s="82" t="str">
        <f>IF(O3=0,"",O3)</f>
        <v/>
      </c>
      <c r="P7" s="73"/>
      <c r="Q7" s="74" t="s">
        <v>108</v>
      </c>
    </row>
    <row r="8" spans="1:18" ht="14.95" customHeight="1" x14ac:dyDescent="0.2">
      <c r="A8" s="41"/>
      <c r="B8" s="83"/>
      <c r="C8" s="984" t="s">
        <v>109</v>
      </c>
      <c r="D8" s="987">
        <f>簡易版!C27</f>
        <v>0</v>
      </c>
      <c r="E8" s="425" t="str">
        <f>IF(D8=0,"","経営規模")</f>
        <v/>
      </c>
      <c r="F8" s="84" t="str">
        <f>IF(D8=0,"","a")</f>
        <v/>
      </c>
      <c r="G8" s="85"/>
      <c r="H8" s="86"/>
      <c r="I8" s="87"/>
      <c r="J8" s="88" t="str">
        <f>IF(J4*SUM(G8:I8)=0,"",SUM(G8:I8)/COUNT(G8:I8))</f>
        <v/>
      </c>
      <c r="K8" s="89" t="str">
        <f>IF(I8="","",I8)</f>
        <v/>
      </c>
      <c r="L8" s="86" t="str">
        <f t="shared" ref="L8" si="0">K8</f>
        <v/>
      </c>
      <c r="M8" s="86" t="str">
        <f t="shared" ref="M8" si="1">L8</f>
        <v/>
      </c>
      <c r="N8" s="86" t="str">
        <f t="shared" ref="N8" si="2">M8</f>
        <v/>
      </c>
      <c r="O8" s="90" t="str">
        <f t="shared" ref="O8" si="3">N8</f>
        <v/>
      </c>
      <c r="P8" s="91"/>
      <c r="Q8" s="74" t="s">
        <v>110</v>
      </c>
    </row>
    <row r="9" spans="1:18" ht="14.95" customHeight="1" x14ac:dyDescent="0.2">
      <c r="A9" s="41"/>
      <c r="B9" s="83"/>
      <c r="C9" s="985"/>
      <c r="D9" s="988"/>
      <c r="E9" s="92"/>
      <c r="F9" s="93" t="str">
        <f>IF(D8=0,"","10a当り")</f>
        <v/>
      </c>
      <c r="G9" s="94" t="str">
        <f>IF(G8=0,"",INT(G10*10/G8))</f>
        <v/>
      </c>
      <c r="H9" s="95" t="str">
        <f>IF(H8=0,"",INT(H10*10/H8))</f>
        <v/>
      </c>
      <c r="I9" s="96" t="str">
        <f>IF(I8=0,"",INT(I10*10/I8))</f>
        <v/>
      </c>
      <c r="J9" s="97" t="str">
        <f>IF(J4*SUM(G9:I9)=0,"",SUM(G9:I9)/COUNT(G8:I8))</f>
        <v/>
      </c>
      <c r="K9" s="98" t="str">
        <f>IF(J9="","",ROUND(J9,-2))</f>
        <v/>
      </c>
      <c r="L9" s="103" t="str">
        <f t="shared" ref="L9:N9" si="4">K9</f>
        <v/>
      </c>
      <c r="M9" s="103" t="str">
        <f t="shared" si="4"/>
        <v/>
      </c>
      <c r="N9" s="103" t="str">
        <f t="shared" si="4"/>
        <v/>
      </c>
      <c r="O9" s="127" t="str">
        <f t="shared" ref="O9" si="5">N9</f>
        <v/>
      </c>
      <c r="P9" s="99" t="s">
        <v>111</v>
      </c>
      <c r="Q9" s="990" t="e">
        <f>VLOOKUP(D$8,A$170:D$288,4,FALSE)</f>
        <v>#N/A</v>
      </c>
      <c r="R9" s="990"/>
    </row>
    <row r="10" spans="1:18" ht="14.95" customHeight="1" x14ac:dyDescent="0.2">
      <c r="A10" s="41" t="s">
        <v>102</v>
      </c>
      <c r="B10" s="83"/>
      <c r="C10" s="985"/>
      <c r="D10" s="988"/>
      <c r="E10" s="100" t="str">
        <f>IF(D8=0,"","生産量")</f>
        <v/>
      </c>
      <c r="F10" s="101" t="str">
        <f>IF(D8=0,"","kg")</f>
        <v/>
      </c>
      <c r="G10" s="102"/>
      <c r="H10" s="103"/>
      <c r="I10" s="104"/>
      <c r="J10" s="97" t="str">
        <f>IF(J4*SUM(G10:I10)=0,"",SUM(G10:I10)/COUNT(G8:I8))</f>
        <v/>
      </c>
      <c r="K10" s="105" t="str">
        <f>IF(OR(K8="",K9=""),"",ROUND(K8*K9,-1)/10)</f>
        <v/>
      </c>
      <c r="L10" s="95" t="str">
        <f>IF(OR(L8="",L9=""),"",ROUND(L8*L9,-1)/10)</f>
        <v/>
      </c>
      <c r="M10" s="95" t="str">
        <f>IF(OR(M8="",M9=""),"",ROUND(M8*M9,-1)/10)</f>
        <v/>
      </c>
      <c r="N10" s="95" t="str">
        <f>IF(OR(N8="",N9=""),"",ROUND(N8*N9,-1)/10)</f>
        <v/>
      </c>
      <c r="O10" s="106" t="str">
        <f>IF(OR(O8="",O9=""),"",ROUND(O8*O9,-1)/10)</f>
        <v/>
      </c>
      <c r="P10" s="91"/>
      <c r="Q10" s="74" t="s">
        <v>112</v>
      </c>
    </row>
    <row r="11" spans="1:18" ht="14.95" customHeight="1" x14ac:dyDescent="0.2">
      <c r="A11" s="41"/>
      <c r="B11" s="83"/>
      <c r="C11" s="985"/>
      <c r="D11" s="988"/>
      <c r="E11" s="107"/>
      <c r="F11" s="108" t="str">
        <f>IF(D8=0,"","単価")</f>
        <v/>
      </c>
      <c r="G11" s="94" t="str">
        <f>+IF(G10=0,"",INT(G12*1000/G10))</f>
        <v/>
      </c>
      <c r="H11" s="95" t="str">
        <f>+IF(H10=0,"",INT(H12*1000/H10))</f>
        <v/>
      </c>
      <c r="I11" s="109" t="str">
        <f>+IF(I10=0,"",INT(I12*1000/I10))</f>
        <v/>
      </c>
      <c r="J11" s="97" t="str">
        <f>IF(J4*SUM(G11:I11)=0,"",SUM(G11:I11)/COUNT(G8:I8))</f>
        <v/>
      </c>
      <c r="K11" s="98" t="str">
        <f>IF(J11="","",ROUND(J11,-1))</f>
        <v/>
      </c>
      <c r="L11" s="103" t="str">
        <f>K11</f>
        <v/>
      </c>
      <c r="M11" s="103" t="str">
        <f>L11</f>
        <v/>
      </c>
      <c r="N11" s="103" t="str">
        <f>M11</f>
        <v/>
      </c>
      <c r="O11" s="127" t="str">
        <f>N11</f>
        <v/>
      </c>
      <c r="P11" s="99" t="s">
        <v>111</v>
      </c>
      <c r="Q11" s="990" t="e">
        <f>VLOOKUP(D$8,A$170:E$288,5,FALSE)</f>
        <v>#N/A</v>
      </c>
      <c r="R11" s="990"/>
    </row>
    <row r="12" spans="1:18" ht="14.95" customHeight="1" x14ac:dyDescent="0.2">
      <c r="A12" s="41" t="s">
        <v>102</v>
      </c>
      <c r="B12" s="83"/>
      <c r="C12" s="985"/>
      <c r="D12" s="989"/>
      <c r="E12" s="110" t="str">
        <f>IF(D8=0,"","売上げ")</f>
        <v/>
      </c>
      <c r="F12" s="111" t="str">
        <f>IF(D8=0,"","千円")</f>
        <v/>
      </c>
      <c r="G12" s="112"/>
      <c r="H12" s="113"/>
      <c r="I12" s="114"/>
      <c r="J12" s="115" t="str">
        <f>IF(J4*SUM(G12:I12)=0,"",SUM(G12:I12)/COUNT(G8:I8))</f>
        <v/>
      </c>
      <c r="K12" s="116" t="str">
        <f>IF(OR(K10="",K11=""),"",ROUND(K10*K11,-3)/1000)</f>
        <v/>
      </c>
      <c r="L12" s="117" t="str">
        <f>IF(OR(L10="",L11=""),"",ROUND(L10*L11,-3)/1000)</f>
        <v/>
      </c>
      <c r="M12" s="117" t="str">
        <f>IF(OR(M10="",M11=""),"",ROUND(M10*M11,-3)/1000)</f>
        <v/>
      </c>
      <c r="N12" s="117" t="str">
        <f>IF(OR(N10="",N11=""),"",ROUND(N10*N11,-3)/1000)</f>
        <v/>
      </c>
      <c r="O12" s="118" t="str">
        <f>IF(OR(O10="",O11=""),"",ROUND(O10*O11,-3)/1000)</f>
        <v/>
      </c>
      <c r="P12" s="91"/>
      <c r="Q12" s="74"/>
    </row>
    <row r="13" spans="1:18" ht="14.95" customHeight="1" x14ac:dyDescent="0.2">
      <c r="A13" s="41"/>
      <c r="B13" s="83"/>
      <c r="C13" s="985"/>
      <c r="D13" s="987">
        <f>簡易版!C28</f>
        <v>0</v>
      </c>
      <c r="E13" s="425" t="str">
        <f>IF(D13=0,"","経営規模")</f>
        <v/>
      </c>
      <c r="F13" s="84" t="str">
        <f>IF(D13=0,"","a")</f>
        <v/>
      </c>
      <c r="G13" s="85"/>
      <c r="H13" s="86"/>
      <c r="I13" s="87"/>
      <c r="J13" s="88" t="str">
        <f>IF(J4*SUM(G13:I13)=0,"",SUM(G13:I13)/COUNT(G13:I13))</f>
        <v/>
      </c>
      <c r="K13" s="446" t="str">
        <f>IF(I13="","",I13)</f>
        <v/>
      </c>
      <c r="L13" s="103" t="str">
        <f t="shared" ref="L13" si="6">K13</f>
        <v/>
      </c>
      <c r="M13" s="103" t="str">
        <f t="shared" ref="M13" si="7">L13</f>
        <v/>
      </c>
      <c r="N13" s="103" t="str">
        <f t="shared" ref="N13" si="8">M13</f>
        <v/>
      </c>
      <c r="O13" s="127" t="str">
        <f t="shared" ref="O13" si="9">N13</f>
        <v/>
      </c>
      <c r="P13" s="91"/>
      <c r="Q13" s="74" t="s">
        <v>110</v>
      </c>
    </row>
    <row r="14" spans="1:18" ht="14.95" customHeight="1" x14ac:dyDescent="0.2">
      <c r="A14" s="41"/>
      <c r="B14" s="83"/>
      <c r="C14" s="985"/>
      <c r="D14" s="988"/>
      <c r="E14" s="119"/>
      <c r="F14" s="120" t="str">
        <f>IF(D13=0,"","10a当り")</f>
        <v/>
      </c>
      <c r="G14" s="121" t="str">
        <f>IF(G13=0,"",INT(G15*10/G13))</f>
        <v/>
      </c>
      <c r="H14" s="122" t="str">
        <f>IF(H13=0,"",INT(H15*10/H13))</f>
        <v/>
      </c>
      <c r="I14" s="96" t="str">
        <f>IF(I13=0,"",INT(I15*10/I13))</f>
        <v/>
      </c>
      <c r="J14" s="123" t="str">
        <f>IF(J4*SUM(G14:I14)=0,"",SUM(G14:I14)/COUNT(G13:I13))</f>
        <v/>
      </c>
      <c r="K14" s="124" t="str">
        <f>IF(J14="","",ROUND(J14,-2))</f>
        <v/>
      </c>
      <c r="L14" s="447" t="str">
        <f t="shared" ref="L14:O14" si="10">K14</f>
        <v/>
      </c>
      <c r="M14" s="447" t="str">
        <f t="shared" si="10"/>
        <v/>
      </c>
      <c r="N14" s="447" t="str">
        <f t="shared" si="10"/>
        <v/>
      </c>
      <c r="O14" s="448" t="str">
        <f t="shared" si="10"/>
        <v/>
      </c>
      <c r="P14" s="99" t="s">
        <v>111</v>
      </c>
      <c r="Q14" s="990" t="e">
        <f>VLOOKUP(D$13,A$170:D$288,4,FALSE)</f>
        <v>#N/A</v>
      </c>
      <c r="R14" s="990"/>
    </row>
    <row r="15" spans="1:18" ht="14.95" customHeight="1" x14ac:dyDescent="0.2">
      <c r="A15" s="41"/>
      <c r="B15" s="83"/>
      <c r="C15" s="985"/>
      <c r="D15" s="987"/>
      <c r="E15" s="125" t="str">
        <f>IF(D13=0,"","生産量")</f>
        <v/>
      </c>
      <c r="F15" s="101" t="str">
        <f>IF(D13=0,"","kg")</f>
        <v/>
      </c>
      <c r="G15" s="102"/>
      <c r="H15" s="103"/>
      <c r="I15" s="104"/>
      <c r="J15" s="97" t="str">
        <f>IF(J4*SUM(G15:I15)=0,"",SUM(G15:I15)/COUNT(G13:I13))</f>
        <v/>
      </c>
      <c r="K15" s="126" t="str">
        <f>IF(OR(K13="",K14=""),"",ROUND(K13*K14,-1)/10)</f>
        <v/>
      </c>
      <c r="L15" s="95" t="str">
        <f>IF(OR(L13="",L14=""),"",ROUND(L13*L14,-1)/10)</f>
        <v/>
      </c>
      <c r="M15" s="95" t="str">
        <f>IF(OR(M13="",M14=""),"",ROUND(M13*M14,-1)/10)</f>
        <v/>
      </c>
      <c r="N15" s="95" t="str">
        <f>IF(OR(N13="",N14=""),"",ROUND(N13*N14,-1)/10)</f>
        <v/>
      </c>
      <c r="O15" s="106" t="str">
        <f>IF(OR(O13="",O14=""),"",ROUND(O13*O14,-1)/10)</f>
        <v/>
      </c>
      <c r="P15" s="91"/>
      <c r="Q15" s="74" t="s">
        <v>112</v>
      </c>
    </row>
    <row r="16" spans="1:18" ht="14.95" customHeight="1" x14ac:dyDescent="0.2">
      <c r="A16" s="41"/>
      <c r="B16" s="83"/>
      <c r="C16" s="985"/>
      <c r="D16" s="988"/>
      <c r="E16" s="107"/>
      <c r="F16" s="108" t="str">
        <f>IF(D13=0,"","単価")</f>
        <v/>
      </c>
      <c r="G16" s="94" t="str">
        <f>+IF(G15=0,"",INT(G17*1000/G15))</f>
        <v/>
      </c>
      <c r="H16" s="95" t="str">
        <f>+IF(H15=0,"",INT(H17*1000/H15))</f>
        <v/>
      </c>
      <c r="I16" s="109" t="str">
        <f>+IF(I15=0,"",INT(I17*1000/I15))</f>
        <v/>
      </c>
      <c r="J16" s="97" t="str">
        <f>IF(J4*SUM(G16:I16)=0,"",SUM(G16:I16)/COUNT(G13:I13))</f>
        <v/>
      </c>
      <c r="K16" s="449" t="str">
        <f>IF(J16="","",ROUND(J16,-1))</f>
        <v/>
      </c>
      <c r="L16" s="103" t="str">
        <f>K16</f>
        <v/>
      </c>
      <c r="M16" s="103" t="str">
        <f>L16</f>
        <v/>
      </c>
      <c r="N16" s="103" t="str">
        <f>M16</f>
        <v/>
      </c>
      <c r="O16" s="127" t="str">
        <f>N16</f>
        <v/>
      </c>
      <c r="P16" s="99" t="s">
        <v>111</v>
      </c>
      <c r="Q16" s="990" t="e">
        <f>VLOOKUP(D$13,A$170:E$288,5,FALSE)</f>
        <v>#N/A</v>
      </c>
      <c r="R16" s="990"/>
    </row>
    <row r="17" spans="1:18" ht="14.95" customHeight="1" x14ac:dyDescent="0.2">
      <c r="A17" s="41"/>
      <c r="B17" s="83"/>
      <c r="C17" s="985"/>
      <c r="D17" s="989"/>
      <c r="E17" s="110" t="str">
        <f>IF(D13=0,"","売上げ")</f>
        <v/>
      </c>
      <c r="F17" s="111" t="str">
        <f>IF(D13=0,"","千円")</f>
        <v/>
      </c>
      <c r="G17" s="112"/>
      <c r="H17" s="113"/>
      <c r="I17" s="114"/>
      <c r="J17" s="115" t="str">
        <f>IF(J4*SUM(G17:I17)=0,"",SUM(G17:I17)/COUNT(G13:I13))</f>
        <v/>
      </c>
      <c r="K17" s="116" t="str">
        <f>IF(OR(K15="",K16=""),"",ROUND(K15*K16,-3)/1000)</f>
        <v/>
      </c>
      <c r="L17" s="117" t="str">
        <f>IF(OR(L15="",L16=""),"",ROUND(L15*L16,-3)/1000)</f>
        <v/>
      </c>
      <c r="M17" s="117" t="str">
        <f>IF(OR(M15="",M16=""),"",ROUND(M15*M16,-3)/1000)</f>
        <v/>
      </c>
      <c r="N17" s="117" t="str">
        <f>IF(OR(N15="",N16=""),"",ROUND(N15*N16,-3)/1000)</f>
        <v/>
      </c>
      <c r="O17" s="118" t="str">
        <f>IF(OR(O15="",O16=""),"",ROUND(O15*O16,-3)/1000)</f>
        <v/>
      </c>
      <c r="P17" s="91"/>
      <c r="Q17" s="74"/>
    </row>
    <row r="18" spans="1:18" ht="14.95" customHeight="1" x14ac:dyDescent="0.2">
      <c r="A18" s="41"/>
      <c r="B18" s="83"/>
      <c r="C18" s="985"/>
      <c r="D18" s="987">
        <f>簡易版!C29</f>
        <v>0</v>
      </c>
      <c r="E18" s="425" t="str">
        <f>IF(D18=0,"","経営規模")</f>
        <v/>
      </c>
      <c r="F18" s="84" t="str">
        <f>IF(D18=0,"","a")</f>
        <v/>
      </c>
      <c r="G18" s="85"/>
      <c r="H18" s="86"/>
      <c r="I18" s="87"/>
      <c r="J18" s="88" t="str">
        <f>IF(J4*SUM(G18:I18)=0,"",SUM(G18:I18)/COUNT(G18:I18))</f>
        <v/>
      </c>
      <c r="K18" s="89" t="str">
        <f>IF(I18="","",I18)</f>
        <v/>
      </c>
      <c r="L18" s="86" t="str">
        <f t="shared" ref="L18:O19" si="11">K18</f>
        <v/>
      </c>
      <c r="M18" s="86" t="str">
        <f t="shared" si="11"/>
        <v/>
      </c>
      <c r="N18" s="86" t="str">
        <f t="shared" si="11"/>
        <v/>
      </c>
      <c r="O18" s="90" t="str">
        <f t="shared" si="11"/>
        <v/>
      </c>
      <c r="P18" s="91"/>
      <c r="Q18" s="74" t="s">
        <v>110</v>
      </c>
    </row>
    <row r="19" spans="1:18" ht="14.95" customHeight="1" x14ac:dyDescent="0.2">
      <c r="A19" s="41"/>
      <c r="B19" s="83"/>
      <c r="C19" s="985"/>
      <c r="D19" s="988"/>
      <c r="E19" s="92"/>
      <c r="F19" s="93" t="str">
        <f>IF(D18=0,"","10a当り")</f>
        <v/>
      </c>
      <c r="G19" s="94" t="str">
        <f>IF(G18=0,"",INT(G20*10/G18))</f>
        <v/>
      </c>
      <c r="H19" s="95" t="str">
        <f>IF(H18=0,"",INT(H20*10/H18))</f>
        <v/>
      </c>
      <c r="I19" s="96" t="str">
        <f>IF(I18=0,"",INT(I20*10/I18))</f>
        <v/>
      </c>
      <c r="J19" s="97" t="str">
        <f>IF(J4*SUM(G19:I19)=0,"",SUM(G19:I19)/COUNT(G18:I18))</f>
        <v/>
      </c>
      <c r="K19" s="98" t="str">
        <f>IF(J19="","",ROUND(J19,-2))</f>
        <v/>
      </c>
      <c r="L19" s="103" t="str">
        <f t="shared" si="11"/>
        <v/>
      </c>
      <c r="M19" s="103" t="str">
        <f t="shared" si="11"/>
        <v/>
      </c>
      <c r="N19" s="103" t="str">
        <f t="shared" si="11"/>
        <v/>
      </c>
      <c r="O19" s="127" t="str">
        <f t="shared" si="11"/>
        <v/>
      </c>
      <c r="P19" s="99" t="s">
        <v>111</v>
      </c>
      <c r="Q19" s="990" t="e">
        <f>VLOOKUP(D$18,A$170:D$288,4,FALSE)</f>
        <v>#N/A</v>
      </c>
      <c r="R19" s="990"/>
    </row>
    <row r="20" spans="1:18" ht="14.95" customHeight="1" x14ac:dyDescent="0.2">
      <c r="A20" s="41"/>
      <c r="B20" s="83"/>
      <c r="C20" s="985"/>
      <c r="D20" s="988"/>
      <c r="E20" s="100" t="str">
        <f>IF(D18=0,"","生産量")</f>
        <v/>
      </c>
      <c r="F20" s="101" t="str">
        <f>IF(D18=0,"","kg")</f>
        <v/>
      </c>
      <c r="G20" s="102"/>
      <c r="H20" s="103"/>
      <c r="I20" s="104"/>
      <c r="J20" s="97" t="str">
        <f>IF(J4*SUM(G20:I20)=0,"",SUM(G20:I20)/COUNT(G18:I18))</f>
        <v/>
      </c>
      <c r="K20" s="105" t="str">
        <f>IF(OR(K18="",K19=""),"",ROUND(K18*K19,-1)/10)</f>
        <v/>
      </c>
      <c r="L20" s="95" t="str">
        <f>IF(OR(L18="",L19=""),"",ROUND(L18*L19,-1)/10)</f>
        <v/>
      </c>
      <c r="M20" s="95" t="str">
        <f>IF(OR(M18="",M19=""),"",ROUND(M18*M19,-1)/10)</f>
        <v/>
      </c>
      <c r="N20" s="95" t="str">
        <f>IF(OR(N18="",N19=""),"",ROUND(N18*N19,-1)/10)</f>
        <v/>
      </c>
      <c r="O20" s="106" t="str">
        <f>IF(OR(O18="",O19=""),"",ROUND(O18*O19,-1)/10)</f>
        <v/>
      </c>
      <c r="P20" s="91"/>
      <c r="Q20" s="74" t="s">
        <v>112</v>
      </c>
    </row>
    <row r="21" spans="1:18" ht="14.95" customHeight="1" x14ac:dyDescent="0.2">
      <c r="A21" s="41"/>
      <c r="B21" s="83"/>
      <c r="C21" s="985"/>
      <c r="D21" s="988"/>
      <c r="E21" s="107"/>
      <c r="F21" s="108" t="str">
        <f>IF(D18=0,"","単価")</f>
        <v/>
      </c>
      <c r="G21" s="94" t="str">
        <f>+IF(G20=0,"",INT(G22*1000/G20))</f>
        <v/>
      </c>
      <c r="H21" s="95" t="str">
        <f>+IF(H20=0,"",INT(H22*1000/H20))</f>
        <v/>
      </c>
      <c r="I21" s="109" t="str">
        <f>+IF(I20=0,"",INT(I22*1000/I20))</f>
        <v/>
      </c>
      <c r="J21" s="97" t="str">
        <f>IF(J4*SUM(G21:I21)=0,"",SUM(G21:I21)/COUNT(G18:I18))</f>
        <v/>
      </c>
      <c r="K21" s="98" t="str">
        <f>IF(J21="","",ROUND(J21,-1))</f>
        <v/>
      </c>
      <c r="L21" s="103" t="str">
        <f>K21</f>
        <v/>
      </c>
      <c r="M21" s="103" t="str">
        <f>L21</f>
        <v/>
      </c>
      <c r="N21" s="103" t="str">
        <f>M21</f>
        <v/>
      </c>
      <c r="O21" s="127" t="str">
        <f>N21</f>
        <v/>
      </c>
      <c r="P21" s="99" t="s">
        <v>111</v>
      </c>
      <c r="Q21" s="990" t="e">
        <f>VLOOKUP(D$18,A$170:E$288,5,FALSE)</f>
        <v>#N/A</v>
      </c>
      <c r="R21" s="990"/>
    </row>
    <row r="22" spans="1:18" ht="14.95" customHeight="1" x14ac:dyDescent="0.2">
      <c r="A22" s="41"/>
      <c r="B22" s="83"/>
      <c r="C22" s="985"/>
      <c r="D22" s="989"/>
      <c r="E22" s="110" t="str">
        <f>IF(D18=0,"","売上げ")</f>
        <v/>
      </c>
      <c r="F22" s="111" t="str">
        <f>IF(D18=0,"","千円")</f>
        <v/>
      </c>
      <c r="G22" s="112"/>
      <c r="H22" s="113"/>
      <c r="I22" s="114"/>
      <c r="J22" s="115" t="str">
        <f>IF(J4*SUM(G22:I22)=0,"",SUM(G22:I22)/COUNT(G18:I18))</f>
        <v/>
      </c>
      <c r="K22" s="116" t="str">
        <f>IF(OR(K20="",K21=""),"",ROUND(K20*K21,-3)/1000)</f>
        <v/>
      </c>
      <c r="L22" s="117" t="str">
        <f>IF(OR(L20="",L21=""),"",ROUND(L20*L21,-3)/1000)</f>
        <v/>
      </c>
      <c r="M22" s="117" t="str">
        <f>IF(OR(M20="",M21=""),"",ROUND(M20*M21,-3)/1000)</f>
        <v/>
      </c>
      <c r="N22" s="117" t="str">
        <f>IF(OR(N20="",N21=""),"",ROUND(N20*N21,-3)/1000)</f>
        <v/>
      </c>
      <c r="O22" s="118" t="str">
        <f>IF(OR(O20="",O21=""),"",ROUND(O20*O21,-3)/1000)</f>
        <v/>
      </c>
      <c r="P22" s="91"/>
      <c r="Q22" s="74"/>
    </row>
    <row r="23" spans="1:18" ht="14.95" customHeight="1" x14ac:dyDescent="0.2">
      <c r="A23" s="41"/>
      <c r="B23" s="83"/>
      <c r="C23" s="985"/>
      <c r="D23" s="987">
        <f>'[1]2頁①②③'!C22</f>
        <v>0</v>
      </c>
      <c r="E23" s="425" t="str">
        <f>IF(D23=0,"","経営規模")</f>
        <v/>
      </c>
      <c r="F23" s="84" t="str">
        <f>IF(D23=0,"","a")</f>
        <v/>
      </c>
      <c r="G23" s="85"/>
      <c r="H23" s="86"/>
      <c r="I23" s="87"/>
      <c r="J23" s="88" t="str">
        <f>IF(J4*SUM(G23:I23)=0,"",SUM(G23:I23)/COUNT(G23:I23))</f>
        <v/>
      </c>
      <c r="K23" s="89" t="str">
        <f>IF(I23="","",I23)</f>
        <v/>
      </c>
      <c r="L23" s="103" t="str">
        <f t="shared" ref="L23:O24" si="12">K23</f>
        <v/>
      </c>
      <c r="M23" s="103" t="str">
        <f t="shared" si="12"/>
        <v/>
      </c>
      <c r="N23" s="103" t="str">
        <f t="shared" si="12"/>
        <v/>
      </c>
      <c r="O23" s="127" t="str">
        <f t="shared" si="12"/>
        <v/>
      </c>
      <c r="P23" s="91"/>
      <c r="Q23" s="74" t="s">
        <v>110</v>
      </c>
    </row>
    <row r="24" spans="1:18" ht="14.95" customHeight="1" x14ac:dyDescent="0.2">
      <c r="A24" s="41"/>
      <c r="B24" s="83"/>
      <c r="C24" s="985"/>
      <c r="D24" s="988"/>
      <c r="E24" s="92"/>
      <c r="F24" s="93" t="str">
        <f>IF(D23=0,"","10a当り")</f>
        <v/>
      </c>
      <c r="G24" s="94" t="str">
        <f>IF(G23=0,"",INT(G25*10/G23))</f>
        <v/>
      </c>
      <c r="H24" s="95" t="str">
        <f>IF(H23=0,"",INT(H25*10/H23))</f>
        <v/>
      </c>
      <c r="I24" s="96" t="str">
        <f>IF(I23=0,"",INT(I25*10/I23))</f>
        <v/>
      </c>
      <c r="J24" s="97" t="str">
        <f>IF(J4*SUM(G24:I24)=0,"",SUM(G24:I24)/COUNT(G23:I23))</f>
        <v/>
      </c>
      <c r="K24" s="98" t="str">
        <f>IF(J24="","",ROUND(J24,-2))</f>
        <v/>
      </c>
      <c r="L24" s="103" t="str">
        <f t="shared" si="12"/>
        <v/>
      </c>
      <c r="M24" s="103" t="str">
        <f t="shared" si="12"/>
        <v/>
      </c>
      <c r="N24" s="103" t="str">
        <f t="shared" si="12"/>
        <v/>
      </c>
      <c r="O24" s="127" t="str">
        <f t="shared" si="12"/>
        <v/>
      </c>
      <c r="P24" s="99" t="s">
        <v>113</v>
      </c>
      <c r="Q24" s="990" t="e">
        <f>VLOOKUP(D$23,A$170:D$288,4,FALSE)</f>
        <v>#N/A</v>
      </c>
      <c r="R24" s="990"/>
    </row>
    <row r="25" spans="1:18" ht="14.95" customHeight="1" x14ac:dyDescent="0.2">
      <c r="A25" s="41"/>
      <c r="B25" s="83"/>
      <c r="C25" s="985"/>
      <c r="D25" s="988"/>
      <c r="E25" s="100" t="str">
        <f>IF(D23=0,"","生産量")</f>
        <v/>
      </c>
      <c r="F25" s="101" t="str">
        <f>IF(D23=0,"","kg")</f>
        <v/>
      </c>
      <c r="G25" s="102"/>
      <c r="H25" s="103"/>
      <c r="I25" s="104"/>
      <c r="J25" s="97" t="str">
        <f>IF(J4*SUM(G25:I25)=0,"",SUM(G25:I25)/COUNT(G23:I23))</f>
        <v/>
      </c>
      <c r="K25" s="105" t="str">
        <f>IF(OR(K23="",K24=""),"",ROUND(K23*K24,-1)/10)</f>
        <v/>
      </c>
      <c r="L25" s="95" t="str">
        <f>IF(OR(L23="",L24=""),"",ROUND(L23*L24,-1)/10)</f>
        <v/>
      </c>
      <c r="M25" s="95" t="str">
        <f>IF(OR(M23="",M24=""),"",ROUND(M23*M24,-1)/10)</f>
        <v/>
      </c>
      <c r="N25" s="95" t="str">
        <f>IF(OR(N23="",N24=""),"",ROUND(N23*N24,-1)/10)</f>
        <v/>
      </c>
      <c r="O25" s="106" t="str">
        <f>IF(OR(O23="",O24=""),"",ROUND(O23*O24,-1)/10)</f>
        <v/>
      </c>
      <c r="P25" s="91"/>
      <c r="Q25" s="74" t="s">
        <v>112</v>
      </c>
    </row>
    <row r="26" spans="1:18" ht="14.95" customHeight="1" x14ac:dyDescent="0.2">
      <c r="A26" s="41"/>
      <c r="B26" s="83"/>
      <c r="C26" s="985"/>
      <c r="D26" s="988"/>
      <c r="E26" s="107"/>
      <c r="F26" s="108" t="str">
        <f>IF(D23=0,"","単価")</f>
        <v/>
      </c>
      <c r="G26" s="94" t="str">
        <f>+IF(G25=0,"",INT(G27*1000/G25))</f>
        <v/>
      </c>
      <c r="H26" s="95" t="str">
        <f>+IF(H25=0,"",INT(H27*1000/H25))</f>
        <v/>
      </c>
      <c r="I26" s="109" t="str">
        <f>+IF(I25=0,"",INT(I27*1000/I25))</f>
        <v/>
      </c>
      <c r="J26" s="97" t="str">
        <f>IF(J4*SUM(G26:I26)=0,"",SUM(G26:I26)/COUNT(G23:I23))</f>
        <v/>
      </c>
      <c r="K26" s="98" t="str">
        <f>IF(J26="","",ROUND(J26,-1))</f>
        <v/>
      </c>
      <c r="L26" s="103" t="str">
        <f>K26</f>
        <v/>
      </c>
      <c r="M26" s="103" t="str">
        <f>L26</f>
        <v/>
      </c>
      <c r="N26" s="103" t="str">
        <f>M26</f>
        <v/>
      </c>
      <c r="O26" s="127" t="str">
        <f>N26</f>
        <v/>
      </c>
      <c r="P26" s="99" t="s">
        <v>111</v>
      </c>
      <c r="Q26" s="990" t="e">
        <f>VLOOKUP(D$23,A$170:E$288,5,FALSE)</f>
        <v>#N/A</v>
      </c>
      <c r="R26" s="990"/>
    </row>
    <row r="27" spans="1:18" ht="14.95" customHeight="1" x14ac:dyDescent="0.2">
      <c r="A27" s="41"/>
      <c r="B27" s="83"/>
      <c r="C27" s="985"/>
      <c r="D27" s="989"/>
      <c r="E27" s="110" t="str">
        <f>IF(D23=0,"","売上げ")</f>
        <v/>
      </c>
      <c r="F27" s="111" t="str">
        <f>IF(D23=0,"","千円")</f>
        <v/>
      </c>
      <c r="G27" s="112"/>
      <c r="H27" s="113"/>
      <c r="I27" s="114"/>
      <c r="J27" s="115" t="str">
        <f>IF(J4*SUM(G27:I27)=0,"",SUM(G27:I27)/COUNT(G23:I23))</f>
        <v/>
      </c>
      <c r="K27" s="116" t="str">
        <f>IF(OR(K25="",K26=""),"",ROUND(K25*K26,-3)/1000)</f>
        <v/>
      </c>
      <c r="L27" s="117" t="str">
        <f>IF(OR(L25="",L26=""),"",ROUND(L25*L26,-3)/1000)</f>
        <v/>
      </c>
      <c r="M27" s="117" t="str">
        <f>IF(OR(M25="",M26=""),"",ROUND(M25*M26,-3)/1000)</f>
        <v/>
      </c>
      <c r="N27" s="117" t="str">
        <f>IF(OR(N25="",N26=""),"",ROUND(N25*N26,-3)/1000)</f>
        <v/>
      </c>
      <c r="O27" s="118" t="str">
        <f>IF(OR(O25="",O26=""),"",ROUND(O25*O26,-3)/1000)</f>
        <v/>
      </c>
      <c r="P27" s="91"/>
      <c r="Q27" s="74"/>
    </row>
    <row r="28" spans="1:18" ht="14.95" customHeight="1" x14ac:dyDescent="0.2">
      <c r="A28" s="41"/>
      <c r="B28" s="83"/>
      <c r="C28" s="985"/>
      <c r="D28" s="998">
        <f>'[1]2頁①②③'!C23</f>
        <v>0</v>
      </c>
      <c r="E28" s="425" t="str">
        <f>IF(D28=0,"","経営規模")</f>
        <v/>
      </c>
      <c r="F28" s="84" t="str">
        <f>IF(D28=0,"","a")</f>
        <v/>
      </c>
      <c r="G28" s="85"/>
      <c r="H28" s="86"/>
      <c r="I28" s="87"/>
      <c r="J28" s="88" t="str">
        <f>IF(J4*SUM(G28:I28)=0,"",SUM(G28:I28)/COUNT(G28:I28))</f>
        <v/>
      </c>
      <c r="K28" s="89" t="str">
        <f>IF(I28="","",I28)</f>
        <v/>
      </c>
      <c r="L28" s="86" t="str">
        <f t="shared" ref="L28:O29" si="13">K28</f>
        <v/>
      </c>
      <c r="M28" s="86" t="str">
        <f t="shared" si="13"/>
        <v/>
      </c>
      <c r="N28" s="86" t="str">
        <f t="shared" si="13"/>
        <v/>
      </c>
      <c r="O28" s="90" t="str">
        <f t="shared" si="13"/>
        <v/>
      </c>
      <c r="P28" s="91"/>
      <c r="Q28" s="74" t="s">
        <v>110</v>
      </c>
    </row>
    <row r="29" spans="1:18" ht="14.95" customHeight="1" x14ac:dyDescent="0.2">
      <c r="A29" s="41"/>
      <c r="B29" s="83"/>
      <c r="C29" s="985"/>
      <c r="D29" s="999"/>
      <c r="E29" s="92"/>
      <c r="F29" s="93" t="str">
        <f>IF(D28=0,"","10a当り")</f>
        <v/>
      </c>
      <c r="G29" s="94" t="str">
        <f>IF(G28=0,"",INT(G30*10/G28))</f>
        <v/>
      </c>
      <c r="H29" s="95" t="str">
        <f>IF(H28=0,"",INT(H30*10/H28))</f>
        <v/>
      </c>
      <c r="I29" s="96" t="str">
        <f>IF(I28=0,"",INT(I30*10/I28))</f>
        <v/>
      </c>
      <c r="J29" s="97" t="str">
        <f>IF(J4*SUM(G29:I29)=0,"",SUM(G29:I29)/COUNT(G28:I28))</f>
        <v/>
      </c>
      <c r="K29" s="98" t="str">
        <f>IF(J29="","",ROUND(J29,-2))</f>
        <v/>
      </c>
      <c r="L29" s="103" t="str">
        <f t="shared" si="13"/>
        <v/>
      </c>
      <c r="M29" s="103" t="str">
        <f t="shared" si="13"/>
        <v/>
      </c>
      <c r="N29" s="103" t="str">
        <f t="shared" si="13"/>
        <v/>
      </c>
      <c r="O29" s="127" t="str">
        <f t="shared" si="13"/>
        <v/>
      </c>
      <c r="P29" s="99" t="s">
        <v>111</v>
      </c>
      <c r="Q29" s="990" t="e">
        <f>VLOOKUP(D$28,A$170:D$288,4,FALSE)</f>
        <v>#N/A</v>
      </c>
      <c r="R29" s="990"/>
    </row>
    <row r="30" spans="1:18" ht="14.95" customHeight="1" x14ac:dyDescent="0.2">
      <c r="A30" s="41"/>
      <c r="B30" s="83"/>
      <c r="C30" s="985"/>
      <c r="D30" s="999"/>
      <c r="E30" s="100" t="str">
        <f>IF(D28=0,"","生産量")</f>
        <v/>
      </c>
      <c r="F30" s="101" t="str">
        <f>IF(D28=0,"","kg")</f>
        <v/>
      </c>
      <c r="G30" s="102"/>
      <c r="H30" s="103"/>
      <c r="I30" s="104"/>
      <c r="J30" s="97" t="str">
        <f>IF(J4*SUM(G30:I30)=0,"",SUM(G30:I30)/COUNT(G28:I28))</f>
        <v/>
      </c>
      <c r="K30" s="105" t="str">
        <f>IF(OR(K28="",K29=""),"",ROUND(K28*K29,-1)/10)</f>
        <v/>
      </c>
      <c r="L30" s="95" t="str">
        <f>IF(OR(L28="",L29=""),"",ROUND(L28*L29,-1)/10)</f>
        <v/>
      </c>
      <c r="M30" s="95" t="str">
        <f>IF(OR(M28="",M29=""),"",ROUND(M28*M29,-1)/10)</f>
        <v/>
      </c>
      <c r="N30" s="95" t="str">
        <f>IF(OR(N28="",N29=""),"",ROUND(N28*N29,-1)/10)</f>
        <v/>
      </c>
      <c r="O30" s="106" t="str">
        <f>IF(OR(O28="",O29=""),"",ROUND(O28*O29,-1)/10)</f>
        <v/>
      </c>
      <c r="P30" s="91"/>
      <c r="Q30" s="74" t="s">
        <v>112</v>
      </c>
    </row>
    <row r="31" spans="1:18" ht="14.95" customHeight="1" x14ac:dyDescent="0.2">
      <c r="A31" s="41"/>
      <c r="B31" s="83"/>
      <c r="C31" s="985"/>
      <c r="D31" s="999"/>
      <c r="E31" s="107"/>
      <c r="F31" s="108" t="str">
        <f>IF(D28=0,"","単価")</f>
        <v/>
      </c>
      <c r="G31" s="94" t="str">
        <f>+IF(G30=0,"",INT(G32*1000/G30))</f>
        <v/>
      </c>
      <c r="H31" s="95" t="str">
        <f>+IF(H30=0,"",INT(H32*1000/H30))</f>
        <v/>
      </c>
      <c r="I31" s="109" t="str">
        <f>+IF(I30=0,"",INT(I32*1000/I30))</f>
        <v/>
      </c>
      <c r="J31" s="97" t="str">
        <f>IF(J4*SUM(G31:I31)=0,"",SUM(G31:I31)/COUNT(G28:I28))</f>
        <v/>
      </c>
      <c r="K31" s="98" t="str">
        <f>IF(J31="","",ROUND(J31,-1))</f>
        <v/>
      </c>
      <c r="L31" s="103" t="str">
        <f>K31</f>
        <v/>
      </c>
      <c r="M31" s="103" t="str">
        <f>L31</f>
        <v/>
      </c>
      <c r="N31" s="103" t="str">
        <f>M31</f>
        <v/>
      </c>
      <c r="O31" s="127" t="str">
        <f>N31</f>
        <v/>
      </c>
      <c r="P31" s="99" t="s">
        <v>113</v>
      </c>
      <c r="Q31" s="990" t="e">
        <f>VLOOKUP(D$28,A$170:E$288,5,FALSE)</f>
        <v>#N/A</v>
      </c>
      <c r="R31" s="990"/>
    </row>
    <row r="32" spans="1:18" ht="14.95" customHeight="1" x14ac:dyDescent="0.2">
      <c r="A32" s="41"/>
      <c r="B32" s="83"/>
      <c r="C32" s="985"/>
      <c r="D32" s="1000"/>
      <c r="E32" s="110" t="str">
        <f>IF(D28=0,"","売上げ")</f>
        <v/>
      </c>
      <c r="F32" s="111" t="str">
        <f>IF(D28=0,"","千円")</f>
        <v/>
      </c>
      <c r="G32" s="112"/>
      <c r="H32" s="113"/>
      <c r="I32" s="114"/>
      <c r="J32" s="115" t="str">
        <f>IF(J4*SUM(G32:I32)=0,"",SUM(G32:I32)/COUNT(G28:I28))</f>
        <v/>
      </c>
      <c r="K32" s="116" t="str">
        <f>IF(OR(K30="",K31=""),"",ROUND(K30*K31,-3)/1000)</f>
        <v/>
      </c>
      <c r="L32" s="117" t="str">
        <f>IF(OR(L30="",L31=""),"",ROUND(L30*L31,-3)/1000)</f>
        <v/>
      </c>
      <c r="M32" s="117" t="str">
        <f>IF(OR(M30="",M31=""),"",ROUND(M30*M31,-3)/1000)</f>
        <v/>
      </c>
      <c r="N32" s="117" t="str">
        <f>IF(OR(N30="",N31=""),"",ROUND(N30*N31,-3)/1000)</f>
        <v/>
      </c>
      <c r="O32" s="118" t="str">
        <f>IF(OR(O30="",O31=""),"",ROUND(O30*O31,-3)/1000)</f>
        <v/>
      </c>
      <c r="P32" s="91"/>
      <c r="Q32" s="74"/>
    </row>
    <row r="33" spans="1:21" ht="14.95" customHeight="1" x14ac:dyDescent="0.2">
      <c r="A33" s="41"/>
      <c r="B33" s="83"/>
      <c r="C33" s="985"/>
      <c r="D33" s="998">
        <f>'[1]2頁①②③'!C24</f>
        <v>0</v>
      </c>
      <c r="E33" s="425" t="str">
        <f>IF(D33=0,"","経営規模")</f>
        <v/>
      </c>
      <c r="F33" s="84" t="str">
        <f>IF(D33=0,"","a")</f>
        <v/>
      </c>
      <c r="G33" s="85"/>
      <c r="H33" s="86"/>
      <c r="I33" s="87"/>
      <c r="J33" s="88" t="str">
        <f>IF(J4*SUM(G33:I33)=0,"",SUM(G33:I33)/COUNT(G33:I33))</f>
        <v/>
      </c>
      <c r="K33" s="89" t="str">
        <f>IF(I33="","",I33)</f>
        <v/>
      </c>
      <c r="L33" s="86" t="str">
        <f t="shared" ref="L33:O34" si="14">K33</f>
        <v/>
      </c>
      <c r="M33" s="86" t="str">
        <f t="shared" si="14"/>
        <v/>
      </c>
      <c r="N33" s="86" t="str">
        <f t="shared" si="14"/>
        <v/>
      </c>
      <c r="O33" s="90" t="str">
        <f t="shared" si="14"/>
        <v/>
      </c>
      <c r="P33" s="91"/>
      <c r="Q33" s="74" t="s">
        <v>110</v>
      </c>
    </row>
    <row r="34" spans="1:21" ht="14.95" customHeight="1" x14ac:dyDescent="0.2">
      <c r="A34" s="41"/>
      <c r="B34" s="83"/>
      <c r="C34" s="985"/>
      <c r="D34" s="999"/>
      <c r="E34" s="92"/>
      <c r="F34" s="93" t="str">
        <f>IF(D33=0,"","10a当り")</f>
        <v/>
      </c>
      <c r="G34" s="94" t="str">
        <f>IF(G33=0,"",INT(G35*10/G33))</f>
        <v/>
      </c>
      <c r="H34" s="95" t="str">
        <f>IF(H33=0,"",INT(H35*10/H33))</f>
        <v/>
      </c>
      <c r="I34" s="96" t="str">
        <f>IF(I33=0,"",INT(I35*10/I33))</f>
        <v/>
      </c>
      <c r="J34" s="97" t="str">
        <f>IF(J4*SUM(G34:I34)=0,"",SUM(G34:I34)/COUNT(G33:I33))</f>
        <v/>
      </c>
      <c r="K34" s="98" t="str">
        <f>IF(J34="","",ROUND(J34,-2))</f>
        <v/>
      </c>
      <c r="L34" s="103" t="str">
        <f t="shared" si="14"/>
        <v/>
      </c>
      <c r="M34" s="103" t="str">
        <f t="shared" si="14"/>
        <v/>
      </c>
      <c r="N34" s="103" t="str">
        <f t="shared" si="14"/>
        <v/>
      </c>
      <c r="O34" s="127" t="str">
        <f t="shared" si="14"/>
        <v/>
      </c>
      <c r="P34" s="99" t="s">
        <v>111</v>
      </c>
      <c r="Q34" s="128" t="e">
        <f>VLOOKUP(D$33,A$170:D$288,4,FALSE)</f>
        <v>#N/A</v>
      </c>
    </row>
    <row r="35" spans="1:21" ht="14.95" customHeight="1" x14ac:dyDescent="0.2">
      <c r="A35" s="41"/>
      <c r="B35" s="83"/>
      <c r="C35" s="985"/>
      <c r="D35" s="999"/>
      <c r="E35" s="100" t="str">
        <f>IF(D33=0,"","生産量")</f>
        <v/>
      </c>
      <c r="F35" s="101" t="str">
        <f>IF(D33=0,"","kg")</f>
        <v/>
      </c>
      <c r="G35" s="102"/>
      <c r="H35" s="103"/>
      <c r="I35" s="104"/>
      <c r="J35" s="97" t="str">
        <f>IF(J4*SUM(G35:I35)=0,"",SUM(G35:I35)/COUNT(G33:I33))</f>
        <v/>
      </c>
      <c r="K35" s="105" t="str">
        <f>IF(OR(K33="",K34=""),"",ROUND(K33*K34,-1)/10)</f>
        <v/>
      </c>
      <c r="L35" s="95" t="str">
        <f>IF(OR(L33="",L34=""),"",ROUND(L33*L34,-1)/10)</f>
        <v/>
      </c>
      <c r="M35" s="95" t="str">
        <f>IF(OR(M33="",M34=""),"",ROUND(M33*M34,-1)/10)</f>
        <v/>
      </c>
      <c r="N35" s="95" t="str">
        <f>IF(OR(N33="",N34=""),"",ROUND(N33*N34,-1)/10)</f>
        <v/>
      </c>
      <c r="O35" s="106" t="str">
        <f>IF(OR(O33="",O34=""),"",ROUND(O33*O34,-1)/10)</f>
        <v/>
      </c>
      <c r="P35" s="91"/>
      <c r="Q35" s="74" t="s">
        <v>112</v>
      </c>
    </row>
    <row r="36" spans="1:21" ht="14.95" customHeight="1" x14ac:dyDescent="0.2">
      <c r="A36" s="41"/>
      <c r="B36" s="83"/>
      <c r="C36" s="985"/>
      <c r="D36" s="999"/>
      <c r="E36" s="107"/>
      <c r="F36" s="108" t="str">
        <f>IF(D33=0,"","単価")</f>
        <v/>
      </c>
      <c r="G36" s="94" t="str">
        <f>+IF(G35=0,"",INT(G37*1000/G35))</f>
        <v/>
      </c>
      <c r="H36" s="95" t="str">
        <f>+IF(H35=0,"",INT(H37*1000/H35))</f>
        <v/>
      </c>
      <c r="I36" s="109" t="str">
        <f>+IF(I35=0,"",INT(I37*1000/I35))</f>
        <v/>
      </c>
      <c r="J36" s="97" t="str">
        <f>IF(J4*SUM(G36:I36)=0,"",SUM(G36:I36)/COUNT(G33:I33))</f>
        <v/>
      </c>
      <c r="K36" s="98" t="str">
        <f>IF(J36="","",ROUND(J36,-1))</f>
        <v/>
      </c>
      <c r="L36" s="103" t="str">
        <f>K36</f>
        <v/>
      </c>
      <c r="M36" s="103" t="str">
        <f>L36</f>
        <v/>
      </c>
      <c r="N36" s="103" t="str">
        <f>M36</f>
        <v/>
      </c>
      <c r="O36" s="127" t="str">
        <f>N36</f>
        <v/>
      </c>
      <c r="P36" s="99" t="s">
        <v>114</v>
      </c>
      <c r="Q36" s="128" t="e">
        <f>VLOOKUP(D$33,A$170:E$288,5,FALSE)</f>
        <v>#N/A</v>
      </c>
    </row>
    <row r="37" spans="1:21" ht="14.95" customHeight="1" x14ac:dyDescent="0.2">
      <c r="A37" s="41"/>
      <c r="B37" s="83"/>
      <c r="C37" s="985"/>
      <c r="D37" s="1000"/>
      <c r="E37" s="110" t="str">
        <f>IF(D33=0,"","売上げ")</f>
        <v/>
      </c>
      <c r="F37" s="111" t="str">
        <f>IF(D33=0,"","千円")</f>
        <v/>
      </c>
      <c r="G37" s="112"/>
      <c r="H37" s="113"/>
      <c r="I37" s="114"/>
      <c r="J37" s="115" t="str">
        <f>IF(J4*SUM(G37:I37)=0,"",SUM(G37:I37)/COUNT(G33:I33))</f>
        <v/>
      </c>
      <c r="K37" s="116" t="str">
        <f>IF(OR(K35="",K36=""),"",ROUND(K35*K36,-3)/1000)</f>
        <v/>
      </c>
      <c r="L37" s="117" t="str">
        <f>IF(OR(L35="",L36=""),"",ROUND(L35*L36,-3)/1000)</f>
        <v/>
      </c>
      <c r="M37" s="117" t="str">
        <f>IF(OR(M35="",M36=""),"",ROUND(M35*M36,-3)/1000)</f>
        <v/>
      </c>
      <c r="N37" s="117" t="str">
        <f>IF(OR(N35="",N36=""),"",ROUND(N35*N36,-3)/1000)</f>
        <v/>
      </c>
      <c r="O37" s="118" t="str">
        <f>IF(OR(O35="",O36=""),"",ROUND(O35*O36,-3)/1000)</f>
        <v/>
      </c>
      <c r="P37" s="91"/>
      <c r="Q37" s="74"/>
    </row>
    <row r="38" spans="1:21" ht="18" customHeight="1" x14ac:dyDescent="0.2">
      <c r="A38" s="41"/>
      <c r="B38" s="83"/>
      <c r="C38" s="985"/>
      <c r="D38" s="424" t="s">
        <v>115</v>
      </c>
      <c r="E38" s="129" t="s">
        <v>116</v>
      </c>
      <c r="F38" s="130" t="s">
        <v>104</v>
      </c>
      <c r="G38" s="131"/>
      <c r="H38" s="132"/>
      <c r="I38" s="133"/>
      <c r="J38" s="134" t="str">
        <f>IF(J4*SUM(G38:I38)=0,"",SUM(G38:I38)/COUNT(G38:I38))</f>
        <v/>
      </c>
      <c r="K38" s="135" t="str">
        <f>IF(J38="","",ROUND(J38,-2))</f>
        <v/>
      </c>
      <c r="L38" s="132" t="str">
        <f>K38</f>
        <v/>
      </c>
      <c r="M38" s="132" t="str">
        <f>L38</f>
        <v/>
      </c>
      <c r="N38" s="132" t="str">
        <f>M38</f>
        <v/>
      </c>
      <c r="O38" s="136" t="str">
        <f>N38</f>
        <v/>
      </c>
      <c r="P38" s="43"/>
    </row>
    <row r="39" spans="1:21" ht="17.350000000000001" customHeight="1" thickBot="1" x14ac:dyDescent="0.25">
      <c r="A39" s="41"/>
      <c r="B39" s="517"/>
      <c r="C39" s="986"/>
      <c r="D39" s="518" t="s">
        <v>117</v>
      </c>
      <c r="E39" s="519" t="s">
        <v>116</v>
      </c>
      <c r="F39" s="520" t="s">
        <v>104</v>
      </c>
      <c r="G39" s="137" t="str">
        <f>IF(G7-(G12+G17+G22+G27+G32+G37+G38)=0,"",G7-(G12+G17+G22+G27+G32+G37+G38))</f>
        <v/>
      </c>
      <c r="H39" s="138" t="str">
        <f>IF(H7-(H12+H17+H22+H27+H32+H37+H38)=0,"",H7-(H12+H17+H22+H27+H32+H37+H38))</f>
        <v/>
      </c>
      <c r="I39" s="139" t="str">
        <f>IF(I7-(I12+I17+I22+I27+I32+I37+I38)=0,"",I7-(I12+I17+I22+I27+I32+I37+I38))</f>
        <v/>
      </c>
      <c r="J39" s="140" t="str">
        <f>IF(SUM(G39:I39)=0,"",ROUND(SUM(G39:I39)/J4,0))</f>
        <v/>
      </c>
      <c r="K39" s="141" t="str">
        <f>IF(J39="","",(ROUND($J$39*Q39/10,0)*10))</f>
        <v/>
      </c>
      <c r="L39" s="138" t="str">
        <f>IF(J39="","",(ROUND($J$39*R39/10,0)*10))</f>
        <v/>
      </c>
      <c r="M39" s="138" t="str">
        <f>IF(J39="","",(ROUND($J$39*S39/10,0)*10))</f>
        <v/>
      </c>
      <c r="N39" s="138" t="str">
        <f>IF(J39="","",(ROUND($J$39*T39/10,0)*10))</f>
        <v/>
      </c>
      <c r="O39" s="142" t="str">
        <f>IF(J39="","",(ROUND($J$39*U39/10,0)*10))</f>
        <v/>
      </c>
      <c r="P39" s="43"/>
      <c r="Q39" s="143">
        <v>1</v>
      </c>
      <c r="R39" s="143">
        <f>Q39</f>
        <v>1</v>
      </c>
      <c r="S39" s="143">
        <f>R39</f>
        <v>1</v>
      </c>
      <c r="T39" s="143">
        <f>S39</f>
        <v>1</v>
      </c>
      <c r="U39" s="143">
        <f>T39</f>
        <v>1</v>
      </c>
    </row>
    <row r="40" spans="1:21" s="450" customFormat="1" ht="16.5" customHeight="1" x14ac:dyDescent="0.25">
      <c r="A40" s="41"/>
      <c r="B40" s="451"/>
      <c r="C40" s="452"/>
      <c r="D40" s="452"/>
      <c r="E40" s="452"/>
      <c r="F40" s="453" t="s">
        <v>392</v>
      </c>
      <c r="G40" s="458"/>
      <c r="H40" s="459"/>
      <c r="I40" s="460"/>
      <c r="J40" s="566"/>
      <c r="K40" s="567"/>
      <c r="L40" s="568"/>
      <c r="M40" s="568"/>
      <c r="N40" s="568"/>
      <c r="O40" s="569"/>
      <c r="P40" s="43"/>
    </row>
    <row r="41" spans="1:21" s="450" customFormat="1" ht="17.350000000000001" customHeight="1" x14ac:dyDescent="0.25">
      <c r="A41" s="41"/>
      <c r="B41" s="1001" t="s">
        <v>393</v>
      </c>
      <c r="C41" s="1002"/>
      <c r="D41" s="1002"/>
      <c r="E41" s="457" t="s">
        <v>394</v>
      </c>
      <c r="F41" s="452" t="s">
        <v>395</v>
      </c>
      <c r="G41" s="458"/>
      <c r="H41" s="459"/>
      <c r="I41" s="460"/>
      <c r="J41" s="544" t="e">
        <f>ROUND(SUM(G41:I41)/COUNT(G41:I41),0)</f>
        <v>#DIV/0!</v>
      </c>
      <c r="K41" s="570" t="e">
        <f>ROUND((($J$41-$J$43-$J$44)*Q41),0)+K43+K44</f>
        <v>#DIV/0!</v>
      </c>
      <c r="L41" s="571" t="e">
        <f>ROUND((($J$41-$J$43-$J$44)*R41),0)+L43+L44</f>
        <v>#DIV/0!</v>
      </c>
      <c r="M41" s="571" t="e">
        <f>ROUND((($J$41-$J$43-$J$44)*S41),0)+M43+M44</f>
        <v>#DIV/0!</v>
      </c>
      <c r="N41" s="571" t="e">
        <f>ROUND((($J$41-$J$43-$J$44)*T41),0)+N43+N44</f>
        <v>#DIV/0!</v>
      </c>
      <c r="O41" s="572" t="e">
        <f>ROUND((($J$41-$J$43-$J$44)*U41),0)+O43+O44</f>
        <v>#DIV/0!</v>
      </c>
      <c r="P41" s="43"/>
      <c r="Q41" s="143">
        <v>1</v>
      </c>
      <c r="R41" s="143">
        <f>Q41</f>
        <v>1</v>
      </c>
      <c r="S41" s="143">
        <f>R41</f>
        <v>1</v>
      </c>
      <c r="T41" s="143">
        <f>S41</f>
        <v>1</v>
      </c>
      <c r="U41" s="143">
        <f>T41</f>
        <v>1</v>
      </c>
    </row>
    <row r="42" spans="1:21" s="450" customFormat="1" ht="24.8" customHeight="1" x14ac:dyDescent="0.25">
      <c r="A42" s="41"/>
      <c r="B42" s="461"/>
      <c r="C42" s="462"/>
      <c r="D42" s="463" t="s">
        <v>396</v>
      </c>
      <c r="E42" s="464"/>
      <c r="F42" s="465" t="s">
        <v>397</v>
      </c>
      <c r="G42" s="466"/>
      <c r="H42" s="467"/>
      <c r="I42" s="468"/>
      <c r="J42" s="469"/>
      <c r="K42" s="470"/>
      <c r="L42" s="471"/>
      <c r="M42" s="471"/>
      <c r="N42" s="471"/>
      <c r="O42" s="472"/>
      <c r="P42" s="43"/>
    </row>
    <row r="43" spans="1:21" s="450" customFormat="1" ht="24.8" customHeight="1" x14ac:dyDescent="0.25">
      <c r="A43" s="41"/>
      <c r="B43" s="461"/>
      <c r="C43" s="462"/>
      <c r="D43" s="473" t="s">
        <v>398</v>
      </c>
      <c r="E43" s="474"/>
      <c r="F43" s="475"/>
      <c r="G43" s="537">
        <f>+G44+G45</f>
        <v>0</v>
      </c>
      <c r="H43" s="538">
        <f>+H44+H45</f>
        <v>0</v>
      </c>
      <c r="I43" s="539">
        <f>+I44+I45</f>
        <v>0</v>
      </c>
      <c r="J43" s="540">
        <f>ROUND(SUM(G43:I43)/COUNT(G43:I43),0)</f>
        <v>0</v>
      </c>
      <c r="K43" s="541">
        <f>+K44+K45</f>
        <v>0</v>
      </c>
      <c r="L43" s="542">
        <f>+L44+L45</f>
        <v>0</v>
      </c>
      <c r="M43" s="542">
        <f>+M44+M45</f>
        <v>0</v>
      </c>
      <c r="N43" s="542">
        <f>+N44+N45</f>
        <v>0</v>
      </c>
      <c r="O43" s="543">
        <f>+O44+O45</f>
        <v>0</v>
      </c>
      <c r="P43" s="43"/>
    </row>
    <row r="44" spans="1:21" s="450" customFormat="1" ht="24.8" customHeight="1" x14ac:dyDescent="0.25">
      <c r="A44" s="41"/>
      <c r="B44" s="461"/>
      <c r="C44" s="462"/>
      <c r="D44" s="1003" t="s">
        <v>399</v>
      </c>
      <c r="E44" s="1004"/>
      <c r="F44" s="479" t="s">
        <v>392</v>
      </c>
      <c r="G44" s="480"/>
      <c r="H44" s="481"/>
      <c r="I44" s="482"/>
      <c r="J44" s="573">
        <f>+I44</f>
        <v>0</v>
      </c>
      <c r="K44" s="560">
        <f>+INT(I44*Q44/10)*10</f>
        <v>0</v>
      </c>
      <c r="L44" s="561">
        <f>ROUND(K44*R44/10,0)*10</f>
        <v>0</v>
      </c>
      <c r="M44" s="561">
        <f>ROUND(L44*S44/10,0)*10</f>
        <v>0</v>
      </c>
      <c r="N44" s="561">
        <f>ROUND(M44*T44/10,0)*10</f>
        <v>0</v>
      </c>
      <c r="O44" s="562">
        <f>ROUND(N44*U44/10,0)*10</f>
        <v>0</v>
      </c>
      <c r="P44" s="43"/>
      <c r="Q44" s="143">
        <v>0.85</v>
      </c>
      <c r="R44" s="143">
        <f>Q44</f>
        <v>0.85</v>
      </c>
      <c r="S44" s="143">
        <f>R44</f>
        <v>0.85</v>
      </c>
      <c r="T44" s="143">
        <f>S44</f>
        <v>0.85</v>
      </c>
      <c r="U44" s="143">
        <f>T44</f>
        <v>0.85</v>
      </c>
    </row>
    <row r="45" spans="1:21" s="450" customFormat="1" ht="24.8" customHeight="1" thickBot="1" x14ac:dyDescent="0.3">
      <c r="A45" s="41"/>
      <c r="B45" s="461"/>
      <c r="C45" s="462"/>
      <c r="D45" s="1005" t="s">
        <v>400</v>
      </c>
      <c r="E45" s="1006"/>
      <c r="F45" s="485">
        <v>0</v>
      </c>
      <c r="G45" s="486"/>
      <c r="H45" s="487"/>
      <c r="I45" s="488"/>
      <c r="J45" s="489"/>
      <c r="K45" s="563"/>
      <c r="L45" s="564"/>
      <c r="M45" s="564"/>
      <c r="N45" s="564"/>
      <c r="O45" s="565"/>
      <c r="P45" s="43"/>
    </row>
    <row r="46" spans="1:21" s="450" customFormat="1" ht="15.8" customHeight="1" x14ac:dyDescent="0.25">
      <c r="A46" s="41"/>
      <c r="B46" s="490"/>
      <c r="C46" s="491"/>
      <c r="D46" s="491"/>
      <c r="E46" s="491"/>
      <c r="F46" s="492" t="s">
        <v>392</v>
      </c>
      <c r="G46" s="550"/>
      <c r="H46" s="551"/>
      <c r="I46" s="552"/>
      <c r="J46" s="547"/>
      <c r="K46" s="553"/>
      <c r="L46" s="551"/>
      <c r="M46" s="551"/>
      <c r="N46" s="551"/>
      <c r="O46" s="554"/>
      <c r="P46" s="43"/>
    </row>
    <row r="47" spans="1:21" s="450" customFormat="1" ht="15.8" customHeight="1" thickBot="1" x14ac:dyDescent="0.3">
      <c r="A47" s="41"/>
      <c r="B47" s="1007" t="s">
        <v>401</v>
      </c>
      <c r="C47" s="1008"/>
      <c r="D47" s="1008"/>
      <c r="E47" s="493" t="s">
        <v>402</v>
      </c>
      <c r="F47" s="494" t="s">
        <v>395</v>
      </c>
      <c r="G47" s="555">
        <f t="shared" ref="G47:O47" si="15">G7-G41</f>
        <v>0</v>
      </c>
      <c r="H47" s="556">
        <f t="shared" si="15"/>
        <v>0</v>
      </c>
      <c r="I47" s="557">
        <f t="shared" si="15"/>
        <v>0</v>
      </c>
      <c r="J47" s="548" t="e">
        <f t="shared" si="15"/>
        <v>#VALUE!</v>
      </c>
      <c r="K47" s="558" t="e">
        <f t="shared" si="15"/>
        <v>#VALUE!</v>
      </c>
      <c r="L47" s="556" t="e">
        <f t="shared" si="15"/>
        <v>#VALUE!</v>
      </c>
      <c r="M47" s="556" t="e">
        <f t="shared" si="15"/>
        <v>#VALUE!</v>
      </c>
      <c r="N47" s="556" t="e">
        <f t="shared" si="15"/>
        <v>#VALUE!</v>
      </c>
      <c r="O47" s="559" t="e">
        <f t="shared" si="15"/>
        <v>#VALUE!</v>
      </c>
      <c r="P47" s="43"/>
    </row>
    <row r="48" spans="1:21" s="450" customFormat="1" ht="33.799999999999997" customHeight="1" x14ac:dyDescent="0.25">
      <c r="A48" s="41"/>
      <c r="B48" s="1009" t="s">
        <v>403</v>
      </c>
      <c r="C48" s="1010"/>
      <c r="D48" s="1010"/>
      <c r="E48" s="1010"/>
      <c r="F48" s="452"/>
      <c r="G48" s="498"/>
      <c r="H48" s="455"/>
      <c r="I48" s="456"/>
      <c r="J48" s="544" t="e">
        <f>ROUND(SUM(G48:I48)/COUNT(G48:I48),0)</f>
        <v>#DIV/0!</v>
      </c>
      <c r="K48" s="544" t="e">
        <f>ROUND((($J$48-$J$49-$J$50)*Q48),0)+K49+K50</f>
        <v>#DIV/0!</v>
      </c>
      <c r="L48" s="545" t="e">
        <f>ROUND((($J$48-$J$49-$J$50)*R48),0)+L49+L50</f>
        <v>#DIV/0!</v>
      </c>
      <c r="M48" s="545" t="e">
        <f>ROUND((($J$48-$J$49-$J$50)*S48),0)+M49+M50</f>
        <v>#DIV/0!</v>
      </c>
      <c r="N48" s="545" t="e">
        <f>ROUND((($J$48-$J$49-$J$50)*T48),0)+N49+N50</f>
        <v>#DIV/0!</v>
      </c>
      <c r="O48" s="546" t="e">
        <f>ROUND((($J$48-$J$49-$J$50)*U48),0)+O49+O50</f>
        <v>#DIV/0!</v>
      </c>
      <c r="P48" s="43"/>
      <c r="Q48" s="143">
        <v>1</v>
      </c>
      <c r="R48" s="143">
        <f>Q48</f>
        <v>1</v>
      </c>
      <c r="S48" s="143">
        <f>R48</f>
        <v>1</v>
      </c>
      <c r="T48" s="143">
        <f>S48</f>
        <v>1</v>
      </c>
      <c r="U48" s="143">
        <f>T48</f>
        <v>1</v>
      </c>
    </row>
    <row r="49" spans="1:21" s="450" customFormat="1" ht="22.6" customHeight="1" x14ac:dyDescent="0.25">
      <c r="A49" s="41"/>
      <c r="B49" s="499"/>
      <c r="C49" s="500"/>
      <c r="D49" s="1011" t="s">
        <v>404</v>
      </c>
      <c r="E49" s="1012"/>
      <c r="F49" s="501" t="s">
        <v>392</v>
      </c>
      <c r="G49" s="476"/>
      <c r="H49" s="477"/>
      <c r="I49" s="478"/>
      <c r="J49" s="549" t="e">
        <f>ROUND(SUM(G49:I49)/COUNT(G49:I49),0)</f>
        <v>#DIV/0!</v>
      </c>
      <c r="K49" s="483"/>
      <c r="L49" s="481"/>
      <c r="M49" s="481"/>
      <c r="N49" s="481"/>
      <c r="O49" s="502"/>
      <c r="P49" s="43"/>
    </row>
    <row r="50" spans="1:21" s="450" customFormat="1" ht="22.6" customHeight="1" x14ac:dyDescent="0.25">
      <c r="A50" s="41"/>
      <c r="B50" s="499"/>
      <c r="C50" s="500"/>
      <c r="D50" s="1013" t="s">
        <v>398</v>
      </c>
      <c r="E50" s="686"/>
      <c r="F50" s="501"/>
      <c r="G50" s="574">
        <f>+G51+G52</f>
        <v>0</v>
      </c>
      <c r="H50" s="575">
        <f>+H51+H52</f>
        <v>0</v>
      </c>
      <c r="I50" s="576">
        <f>+I51+I52</f>
        <v>0</v>
      </c>
      <c r="J50" s="549">
        <f>ROUND(SUM(G50:I50)/COUNT(G50:I50),0)</f>
        <v>0</v>
      </c>
      <c r="K50" s="574">
        <f>+K51+K52</f>
        <v>0</v>
      </c>
      <c r="L50" s="575">
        <f>+L51+L52</f>
        <v>0</v>
      </c>
      <c r="M50" s="575">
        <f>+M51+M52</f>
        <v>0</v>
      </c>
      <c r="N50" s="575">
        <f>+N51+N52</f>
        <v>0</v>
      </c>
      <c r="O50" s="577">
        <f>+O51+O52</f>
        <v>0</v>
      </c>
      <c r="P50" s="43"/>
    </row>
    <row r="51" spans="1:21" s="450" customFormat="1" ht="21.05" customHeight="1" x14ac:dyDescent="0.25">
      <c r="A51" s="41"/>
      <c r="B51" s="499"/>
      <c r="C51" s="500"/>
      <c r="D51" s="1014" t="s">
        <v>399</v>
      </c>
      <c r="E51" s="1015"/>
      <c r="F51" s="578" t="s">
        <v>392</v>
      </c>
      <c r="G51" s="503"/>
      <c r="H51" s="504"/>
      <c r="I51" s="505"/>
      <c r="J51" s="549">
        <f>+I51</f>
        <v>0</v>
      </c>
      <c r="K51" s="573">
        <f>+INT(I51*Q51/10)*10</f>
        <v>0</v>
      </c>
      <c r="L51" s="575">
        <f>ROUND(K51*R51/10,0)*10</f>
        <v>0</v>
      </c>
      <c r="M51" s="575">
        <f>ROUND(L51*S51/10,0)*10</f>
        <v>0</v>
      </c>
      <c r="N51" s="575">
        <f>ROUND(M51*T51/10,0)*10</f>
        <v>0</v>
      </c>
      <c r="O51" s="577">
        <f>ROUND(N51*U51/10,0)*10</f>
        <v>0</v>
      </c>
      <c r="P51" s="43"/>
      <c r="Q51" s="143">
        <v>0.85</v>
      </c>
      <c r="R51" s="143">
        <f>Q51</f>
        <v>0.85</v>
      </c>
      <c r="S51" s="143">
        <f>R51</f>
        <v>0.85</v>
      </c>
      <c r="T51" s="143">
        <f>S51</f>
        <v>0.85</v>
      </c>
      <c r="U51" s="143">
        <f>T51</f>
        <v>0.85</v>
      </c>
    </row>
    <row r="52" spans="1:21" s="450" customFormat="1" ht="21.05" customHeight="1" x14ac:dyDescent="0.25">
      <c r="A52" s="41"/>
      <c r="B52" s="499"/>
      <c r="C52" s="500"/>
      <c r="D52" s="1016" t="s">
        <v>400</v>
      </c>
      <c r="E52" s="1017"/>
      <c r="F52" s="579">
        <f>G69+G73+G77</f>
        <v>0</v>
      </c>
      <c r="G52" s="503"/>
      <c r="H52" s="504"/>
      <c r="I52" s="505"/>
      <c r="J52" s="601"/>
      <c r="K52" s="573">
        <f>IF(K70="",,ROUND(K70,0))+IF(K71="",,ROUND(K71,0))+IF(K72="",,ROUND(K72,0))+IF(K73="",,ROUND(K74,0))++IF(K75="",,ROUND(K75,0))++IF(K76="",,ROUND(K76,0))++IF(K77="",,ROUND(K77,0))++IF(K78="",,ROUND(K78,0))++IF(K79="",,ROUND(K79,0))++IF(K80="",,ROUND(K80,0))</f>
        <v>0</v>
      </c>
      <c r="L52" s="587">
        <f>IF(L70="",,ROUND(L70,0))+IF(L71="",,ROUND(L71,0))+IF(L72="",,ROUND(L72,0))+IF(L73="",,ROUND(L74,0))++IF(L75="",,ROUND(L75,0))++IF(L76="",,ROUND(L76,0))++IF(L77="",,ROUND(L77,0))++IF(L78="",,ROUND(L78,0))++IF(L79="",,ROUND(L79,0))++IF(L80="",,ROUND(L80,0))</f>
        <v>0</v>
      </c>
      <c r="M52" s="575">
        <f>IF(M70="",,ROUND(M70,0))+IF(M71="",,ROUND(M71,0))+IF(M72="",,ROUND(M72,0))+IF(M73="",,ROUND(M74,0))++IF(M75="",,ROUND(M75,0))++IF(M76="",,ROUND(M76,0))++IF(M77="",,ROUND(M77,0))++IF(M78="",,ROUND(M78,0))++IF(M79="",,ROUND(M79,0))++IF(M80="",,ROUND(M80,0))</f>
        <v>0</v>
      </c>
      <c r="N52" s="576">
        <f>IF(N70="",,ROUND(N70,0))+IF(N71="",,ROUND(N71,0))+IF(N72="",,ROUND(N72,0))+IF(N73="",,ROUND(N74,0))++IF(N75="",,ROUND(N75,0))++IF(N76="",,ROUND(N76,0))++IF(N77="",,ROUND(N77,0))++IF(N78="",,ROUND(N78,0))++IF(N79="",,ROUND(N79,0))++IF(N80="",,ROUND(N80,0))</f>
        <v>0</v>
      </c>
      <c r="O52" s="577">
        <f>IF(O70="",,ROUND(O70,0))+IF(O71="",,ROUND(O71,0))+IF(O72="",,ROUND(O72,0))+IF(O73="",,ROUND(O74,0))++IF(O75="",,ROUND(O75,0))++IF(O76="",,ROUND(O76,0))++IF(O77="",,ROUND(O77,0))++IF(O78="",,ROUND(O78,0))++IF(O79="",,ROUND(O79,0))++IF(O80="",,ROUND(O80,0))</f>
        <v>0</v>
      </c>
      <c r="P52" s="43"/>
      <c r="R52" s="506"/>
      <c r="S52" s="506"/>
      <c r="T52" s="507"/>
      <c r="U52" s="507"/>
    </row>
    <row r="53" spans="1:21" s="450" customFormat="1" ht="23.3" customHeight="1" thickBot="1" x14ac:dyDescent="0.3">
      <c r="A53" s="41"/>
      <c r="B53" s="499"/>
      <c r="C53" s="500"/>
      <c r="D53" s="1018" t="s">
        <v>405</v>
      </c>
      <c r="E53" s="1019"/>
      <c r="F53" s="508" t="s">
        <v>392</v>
      </c>
      <c r="G53" s="480"/>
      <c r="H53" s="481"/>
      <c r="I53" s="482"/>
      <c r="J53" s="509" t="e">
        <f>ROUND(SUM(G53:I53)/COUNT(G53:I53),0)</f>
        <v>#DIV/0!</v>
      </c>
      <c r="K53" s="483"/>
      <c r="L53" s="481"/>
      <c r="M53" s="481"/>
      <c r="N53" s="481"/>
      <c r="O53" s="484"/>
      <c r="P53" s="43"/>
    </row>
    <row r="54" spans="1:21" s="450" customFormat="1" ht="12.05" customHeight="1" x14ac:dyDescent="0.25">
      <c r="A54" s="41"/>
      <c r="B54" s="490"/>
      <c r="C54" s="491"/>
      <c r="D54" s="491"/>
      <c r="E54" s="491"/>
      <c r="F54" s="492" t="s">
        <v>392</v>
      </c>
      <c r="G54" s="550"/>
      <c r="H54" s="551"/>
      <c r="I54" s="552"/>
      <c r="J54" s="547"/>
      <c r="K54" s="553"/>
      <c r="L54" s="551"/>
      <c r="M54" s="551"/>
      <c r="N54" s="551"/>
      <c r="O54" s="585"/>
      <c r="P54" s="43"/>
    </row>
    <row r="55" spans="1:21" s="450" customFormat="1" ht="18" customHeight="1" thickBot="1" x14ac:dyDescent="0.3">
      <c r="A55" s="41"/>
      <c r="B55" s="1007" t="s">
        <v>406</v>
      </c>
      <c r="C55" s="1008"/>
      <c r="D55" s="1008"/>
      <c r="E55" s="510" t="s">
        <v>407</v>
      </c>
      <c r="F55" s="452" t="s">
        <v>395</v>
      </c>
      <c r="G55" s="586">
        <f t="shared" ref="G55:O55" si="16">G47-G48</f>
        <v>0</v>
      </c>
      <c r="H55" s="583">
        <f t="shared" si="16"/>
        <v>0</v>
      </c>
      <c r="I55" s="582">
        <f t="shared" si="16"/>
        <v>0</v>
      </c>
      <c r="J55" s="580" t="e">
        <f t="shared" si="16"/>
        <v>#VALUE!</v>
      </c>
      <c r="K55" s="581" t="e">
        <f t="shared" si="16"/>
        <v>#VALUE!</v>
      </c>
      <c r="L55" s="582" t="e">
        <f t="shared" si="16"/>
        <v>#VALUE!</v>
      </c>
      <c r="M55" s="583" t="e">
        <f t="shared" si="16"/>
        <v>#VALUE!</v>
      </c>
      <c r="N55" s="582" t="e">
        <f t="shared" si="16"/>
        <v>#VALUE!</v>
      </c>
      <c r="O55" s="584" t="e">
        <f t="shared" si="16"/>
        <v>#VALUE!</v>
      </c>
      <c r="P55" s="43"/>
    </row>
    <row r="56" spans="1:21" s="450" customFormat="1" ht="17.350000000000001" customHeight="1" x14ac:dyDescent="0.25">
      <c r="A56" s="41"/>
      <c r="B56" s="490"/>
      <c r="C56" s="491"/>
      <c r="D56" s="491"/>
      <c r="E56" s="491"/>
      <c r="F56" s="492" t="s">
        <v>392</v>
      </c>
      <c r="G56" s="454"/>
      <c r="H56" s="455"/>
      <c r="I56" s="456"/>
      <c r="J56" s="547"/>
      <c r="K56" s="553"/>
      <c r="L56" s="551"/>
      <c r="M56" s="551"/>
      <c r="N56" s="551"/>
      <c r="O56" s="585"/>
      <c r="P56" s="43"/>
    </row>
    <row r="57" spans="1:21" s="450" customFormat="1" ht="18" customHeight="1" thickBot="1" x14ac:dyDescent="0.3">
      <c r="A57" s="41"/>
      <c r="B57" s="1007" t="s">
        <v>408</v>
      </c>
      <c r="C57" s="1008"/>
      <c r="D57" s="1008"/>
      <c r="E57" s="457" t="s">
        <v>409</v>
      </c>
      <c r="F57" s="452" t="s">
        <v>395</v>
      </c>
      <c r="G57" s="495"/>
      <c r="H57" s="496"/>
      <c r="I57" s="514"/>
      <c r="J57" s="544" t="e">
        <f>ROUND(SUM(G57:I57)/COUNT(G57:I57),0)</f>
        <v>#DIV/0!</v>
      </c>
      <c r="K57" s="558" t="e">
        <f>ROUND(J57*Q57/10,0)*10</f>
        <v>#DIV/0!</v>
      </c>
      <c r="L57" s="556" t="e">
        <f>ROUND(J57*R57/10,0)*10</f>
        <v>#DIV/0!</v>
      </c>
      <c r="M57" s="556" t="e">
        <f>ROUND(J57*S57/10,0)*10</f>
        <v>#DIV/0!</v>
      </c>
      <c r="N57" s="556" t="e">
        <f>ROUND(J57*T57/10,0)*10</f>
        <v>#DIV/0!</v>
      </c>
      <c r="O57" s="559" t="e">
        <f>ROUND(J57*U57/10,0)*10</f>
        <v>#DIV/0!</v>
      </c>
      <c r="P57" s="43"/>
      <c r="Q57" s="143">
        <v>1</v>
      </c>
      <c r="R57" s="143">
        <f>Q57</f>
        <v>1</v>
      </c>
      <c r="S57" s="143">
        <f>R57</f>
        <v>1</v>
      </c>
      <c r="T57" s="143">
        <f>S57</f>
        <v>1</v>
      </c>
      <c r="U57" s="143">
        <f>T57</f>
        <v>1</v>
      </c>
    </row>
    <row r="58" spans="1:21" s="450" customFormat="1" ht="14.95" customHeight="1" x14ac:dyDescent="0.25">
      <c r="A58" s="41"/>
      <c r="B58" s="490"/>
      <c r="C58" s="491"/>
      <c r="D58" s="491"/>
      <c r="E58" s="491"/>
      <c r="F58" s="492" t="s">
        <v>392</v>
      </c>
      <c r="G58" s="454"/>
      <c r="H58" s="455"/>
      <c r="I58" s="456"/>
      <c r="J58" s="547"/>
      <c r="K58" s="553"/>
      <c r="L58" s="551"/>
      <c r="M58" s="551"/>
      <c r="N58" s="551"/>
      <c r="O58" s="585"/>
      <c r="P58" s="43"/>
    </row>
    <row r="59" spans="1:21" s="450" customFormat="1" ht="20.25" customHeight="1" thickBot="1" x14ac:dyDescent="0.3">
      <c r="A59" s="41"/>
      <c r="B59" s="1007" t="s">
        <v>410</v>
      </c>
      <c r="C59" s="1008"/>
      <c r="D59" s="1008"/>
      <c r="E59" s="515" t="s">
        <v>411</v>
      </c>
      <c r="F59" s="494" t="s">
        <v>395</v>
      </c>
      <c r="G59" s="495"/>
      <c r="H59" s="496"/>
      <c r="I59" s="497"/>
      <c r="J59" s="544" t="e">
        <f>ROUND(SUM(G59:I59)/COUNT(G59:I59),0)</f>
        <v>#DIV/0!</v>
      </c>
      <c r="K59" s="558" t="e">
        <f>ROUND(J59*Q59/10,0)*10</f>
        <v>#DIV/0!</v>
      </c>
      <c r="L59" s="556" t="e">
        <f>ROUND(J59*R59/10,0)*10</f>
        <v>#DIV/0!</v>
      </c>
      <c r="M59" s="556" t="e">
        <f>ROUND(J59*S59/10,0)*10</f>
        <v>#DIV/0!</v>
      </c>
      <c r="N59" s="556" t="e">
        <f>ROUND(J59*T59/10,0)*10</f>
        <v>#DIV/0!</v>
      </c>
      <c r="O59" s="559" t="e">
        <f>ROUND(J59*U59/10,0)*10</f>
        <v>#DIV/0!</v>
      </c>
      <c r="P59" s="43"/>
      <c r="Q59" s="143">
        <v>1</v>
      </c>
      <c r="R59" s="143">
        <f>Q59</f>
        <v>1</v>
      </c>
      <c r="S59" s="143">
        <f>R59</f>
        <v>1</v>
      </c>
      <c r="T59" s="143">
        <f>S59</f>
        <v>1</v>
      </c>
      <c r="U59" s="143">
        <f>T59</f>
        <v>1</v>
      </c>
    </row>
    <row r="60" spans="1:21" s="450" customFormat="1" ht="14.3" customHeight="1" x14ac:dyDescent="0.25">
      <c r="A60" s="41"/>
      <c r="B60" s="490"/>
      <c r="C60" s="491"/>
      <c r="D60" s="491"/>
      <c r="E60" s="491"/>
      <c r="F60" s="492" t="s">
        <v>392</v>
      </c>
      <c r="G60" s="550"/>
      <c r="H60" s="551"/>
      <c r="I60" s="552"/>
      <c r="J60" s="547"/>
      <c r="K60" s="553"/>
      <c r="L60" s="551"/>
      <c r="M60" s="551"/>
      <c r="N60" s="551"/>
      <c r="O60" s="585"/>
      <c r="P60" s="43"/>
    </row>
    <row r="61" spans="1:21" s="450" customFormat="1" ht="18" customHeight="1" thickBot="1" x14ac:dyDescent="0.3">
      <c r="A61" s="41"/>
      <c r="B61" s="1007" t="s">
        <v>412</v>
      </c>
      <c r="C61" s="1008"/>
      <c r="D61" s="1008"/>
      <c r="E61" s="493" t="s">
        <v>413</v>
      </c>
      <c r="F61" s="516" t="s">
        <v>395</v>
      </c>
      <c r="G61" s="586">
        <f t="shared" ref="G61:O61" si="17">G55+G57-G59</f>
        <v>0</v>
      </c>
      <c r="H61" s="583">
        <f t="shared" si="17"/>
        <v>0</v>
      </c>
      <c r="I61" s="582">
        <f t="shared" si="17"/>
        <v>0</v>
      </c>
      <c r="J61" s="580" t="e">
        <f t="shared" si="17"/>
        <v>#VALUE!</v>
      </c>
      <c r="K61" s="581" t="e">
        <f t="shared" si="17"/>
        <v>#VALUE!</v>
      </c>
      <c r="L61" s="583" t="e">
        <f t="shared" si="17"/>
        <v>#VALUE!</v>
      </c>
      <c r="M61" s="583" t="e">
        <f t="shared" si="17"/>
        <v>#VALUE!</v>
      </c>
      <c r="N61" s="583" t="e">
        <f t="shared" si="17"/>
        <v>#VALUE!</v>
      </c>
      <c r="O61" s="584" t="e">
        <f t="shared" si="17"/>
        <v>#VALUE!</v>
      </c>
      <c r="P61" s="43"/>
    </row>
    <row r="62" spans="1:21" s="450" customFormat="1" ht="14.3" customHeight="1" x14ac:dyDescent="0.25">
      <c r="A62" s="41"/>
      <c r="B62" s="490"/>
      <c r="C62" s="491"/>
      <c r="D62" s="491"/>
      <c r="E62" s="491"/>
      <c r="F62" s="492" t="s">
        <v>392</v>
      </c>
      <c r="G62" s="454"/>
      <c r="H62" s="455"/>
      <c r="I62" s="456"/>
      <c r="J62" s="547"/>
      <c r="K62" s="553"/>
      <c r="L62" s="551"/>
      <c r="M62" s="551"/>
      <c r="N62" s="551"/>
      <c r="O62" s="585"/>
      <c r="P62" s="43"/>
    </row>
    <row r="63" spans="1:21" s="450" customFormat="1" ht="18" customHeight="1" thickBot="1" x14ac:dyDescent="0.3">
      <c r="A63" s="41"/>
      <c r="B63" s="1007" t="s">
        <v>414</v>
      </c>
      <c r="C63" s="1008"/>
      <c r="D63" s="1008"/>
      <c r="E63" s="515" t="s">
        <v>415</v>
      </c>
      <c r="F63" s="516" t="s">
        <v>395</v>
      </c>
      <c r="G63" s="511">
        <v>0</v>
      </c>
      <c r="H63" s="512"/>
      <c r="I63" s="513">
        <v>0</v>
      </c>
      <c r="J63" s="580">
        <f>ROUND(SUM(G63:I63)/COUNT(G63:I63),0)</f>
        <v>0</v>
      </c>
      <c r="K63" s="581">
        <f>ROUND(J63*Q63/10,0)*10</f>
        <v>0</v>
      </c>
      <c r="L63" s="583">
        <f>ROUND(J63*R63/10,0)*10</f>
        <v>0</v>
      </c>
      <c r="M63" s="583">
        <f>ROUND(J63*S63/10,0)*10</f>
        <v>0</v>
      </c>
      <c r="N63" s="583">
        <f>ROUND(J63*T63/10,0)*10</f>
        <v>0</v>
      </c>
      <c r="O63" s="584">
        <f>ROUND(J63*U63/10,0)*10</f>
        <v>0</v>
      </c>
      <c r="P63" s="43"/>
      <c r="Q63" s="143">
        <v>1</v>
      </c>
      <c r="R63" s="143">
        <f>Q63</f>
        <v>1</v>
      </c>
      <c r="S63" s="143">
        <f>R63</f>
        <v>1</v>
      </c>
      <c r="T63" s="143">
        <f>S63</f>
        <v>1</v>
      </c>
      <c r="U63" s="143">
        <f>T63</f>
        <v>1</v>
      </c>
    </row>
    <row r="64" spans="1:21" s="450" customFormat="1" ht="13.85" x14ac:dyDescent="0.25">
      <c r="A64" s="41"/>
      <c r="B64" s="490"/>
      <c r="C64" s="491"/>
      <c r="D64" s="491"/>
      <c r="E64" s="491"/>
      <c r="F64" s="492" t="s">
        <v>392</v>
      </c>
      <c r="G64" s="454"/>
      <c r="H64" s="455"/>
      <c r="I64" s="456"/>
      <c r="J64" s="547"/>
      <c r="K64" s="553"/>
      <c r="L64" s="551"/>
      <c r="M64" s="551"/>
      <c r="N64" s="551"/>
      <c r="O64" s="585"/>
      <c r="P64" s="43"/>
    </row>
    <row r="65" spans="1:22" s="450" customFormat="1" ht="18" customHeight="1" thickBot="1" x14ac:dyDescent="0.3">
      <c r="A65" s="41"/>
      <c r="B65" s="1007" t="s">
        <v>416</v>
      </c>
      <c r="C65" s="1008"/>
      <c r="D65" s="1008"/>
      <c r="E65" s="515" t="s">
        <v>417</v>
      </c>
      <c r="F65" s="516" t="s">
        <v>395</v>
      </c>
      <c r="G65" s="511"/>
      <c r="H65" s="512">
        <v>0</v>
      </c>
      <c r="I65" s="513"/>
      <c r="J65" s="580">
        <f>ROUND(SUM(G65:I65)/COUNT(G65:I65),0)</f>
        <v>0</v>
      </c>
      <c r="K65" s="581">
        <f>ROUND(J65*Q65/10,0)*10</f>
        <v>0</v>
      </c>
      <c r="L65" s="583">
        <f>ROUND(J65*R65/10,0)*10</f>
        <v>0</v>
      </c>
      <c r="M65" s="583">
        <f>ROUND(J65*S65/10,0)*10</f>
        <v>0</v>
      </c>
      <c r="N65" s="583">
        <f>ROUND(J65*T65/10,0)*10</f>
        <v>0</v>
      </c>
      <c r="O65" s="584">
        <f>ROUND(J65*U65/10,0)*10</f>
        <v>0</v>
      </c>
      <c r="P65" s="43"/>
      <c r="Q65" s="143">
        <v>1</v>
      </c>
      <c r="R65" s="143">
        <f>Q65</f>
        <v>1</v>
      </c>
      <c r="S65" s="143">
        <f>R65</f>
        <v>1</v>
      </c>
      <c r="T65" s="143">
        <f>S65</f>
        <v>1</v>
      </c>
      <c r="U65" s="143">
        <f>T65</f>
        <v>1</v>
      </c>
    </row>
    <row r="66" spans="1:22" s="450" customFormat="1" ht="13.85" x14ac:dyDescent="0.25">
      <c r="A66" s="41"/>
      <c r="B66" s="521"/>
      <c r="C66" s="522"/>
      <c r="D66" s="522"/>
      <c r="E66" s="522"/>
      <c r="F66" s="523" t="s">
        <v>392</v>
      </c>
      <c r="G66" s="524"/>
      <c r="H66" s="525"/>
      <c r="I66" s="526"/>
      <c r="J66" s="527"/>
      <c r="K66" s="528"/>
      <c r="L66" s="525"/>
      <c r="M66" s="525"/>
      <c r="N66" s="525"/>
      <c r="O66" s="529"/>
      <c r="P66" s="43"/>
    </row>
    <row r="67" spans="1:22" s="450" customFormat="1" ht="18" customHeight="1" thickBot="1" x14ac:dyDescent="0.3">
      <c r="A67" s="41"/>
      <c r="B67" s="1020" t="s">
        <v>418</v>
      </c>
      <c r="C67" s="1021"/>
      <c r="D67" s="1021"/>
      <c r="E67" s="530" t="s">
        <v>419</v>
      </c>
      <c r="F67" s="531" t="s">
        <v>395</v>
      </c>
      <c r="G67" s="532">
        <f t="shared" ref="G67:O67" si="18">G61+G63-G65</f>
        <v>0</v>
      </c>
      <c r="H67" s="533">
        <f t="shared" si="18"/>
        <v>0</v>
      </c>
      <c r="I67" s="534">
        <f t="shared" si="18"/>
        <v>0</v>
      </c>
      <c r="J67" s="535" t="e">
        <f t="shared" si="18"/>
        <v>#VALUE!</v>
      </c>
      <c r="K67" s="535" t="e">
        <f t="shared" si="18"/>
        <v>#VALUE!</v>
      </c>
      <c r="L67" s="533" t="e">
        <f t="shared" si="18"/>
        <v>#VALUE!</v>
      </c>
      <c r="M67" s="533" t="e">
        <f t="shared" si="18"/>
        <v>#VALUE!</v>
      </c>
      <c r="N67" s="533" t="e">
        <f t="shared" si="18"/>
        <v>#VALUE!</v>
      </c>
      <c r="O67" s="536" t="e">
        <f t="shared" si="18"/>
        <v>#VALUE!</v>
      </c>
      <c r="P67" s="43"/>
    </row>
    <row r="68" spans="1:22" s="149" customFormat="1" ht="14.95" customHeight="1" x14ac:dyDescent="0.2">
      <c r="A68" s="41"/>
      <c r="B68" s="145"/>
      <c r="C68" s="145"/>
      <c r="D68" s="145"/>
      <c r="E68" s="146"/>
      <c r="F68" s="147"/>
      <c r="G68" s="148"/>
      <c r="H68" s="148"/>
      <c r="I68" s="148"/>
      <c r="J68" s="148"/>
      <c r="K68" s="148"/>
      <c r="L68" s="148"/>
      <c r="M68" s="148"/>
      <c r="N68" s="148"/>
      <c r="O68" s="148"/>
      <c r="P68" s="43"/>
      <c r="V68" s="47"/>
    </row>
    <row r="69" spans="1:22" s="149" customFormat="1" ht="14.95" customHeight="1" x14ac:dyDescent="0.2">
      <c r="A69" s="150"/>
      <c r="B69" s="151"/>
      <c r="C69" s="151"/>
      <c r="D69" s="151"/>
      <c r="E69" s="152"/>
      <c r="F69" s="994" t="s">
        <v>118</v>
      </c>
      <c r="G69" s="995"/>
      <c r="H69" s="996" t="s">
        <v>119</v>
      </c>
      <c r="I69" s="997"/>
      <c r="J69" s="153" t="s">
        <v>120</v>
      </c>
      <c r="K69" s="154">
        <v>1</v>
      </c>
      <c r="L69" s="155">
        <v>2</v>
      </c>
      <c r="M69" s="155">
        <v>3</v>
      </c>
      <c r="N69" s="155">
        <v>4</v>
      </c>
      <c r="O69" s="156">
        <v>5</v>
      </c>
      <c r="V69" s="47"/>
    </row>
    <row r="70" spans="1:22" x14ac:dyDescent="0.2">
      <c r="A70" s="157"/>
      <c r="B70" s="158"/>
      <c r="C70" s="158"/>
      <c r="D70" s="158"/>
      <c r="E70" s="158"/>
      <c r="F70" s="994" t="s">
        <v>121</v>
      </c>
      <c r="G70" s="995"/>
      <c r="H70" s="1022" t="str">
        <f>IF(D84="","",D84)</f>
        <v/>
      </c>
      <c r="I70" s="1023"/>
      <c r="J70" s="159">
        <f>G85</f>
        <v>0</v>
      </c>
      <c r="K70" s="160" t="str">
        <f>IF($H$70="","",IF(I126=1,K85,K86))</f>
        <v/>
      </c>
      <c r="L70" s="161" t="str">
        <f>IF($H$70="","",IF(I126=1,L85,L86))</f>
        <v/>
      </c>
      <c r="M70" s="161" t="str">
        <f>IF($H$70="","",IF(I126=1,M85,M86))</f>
        <v/>
      </c>
      <c r="N70" s="161" t="str">
        <f>IF($H$70="","",IF(I126=1,N85,N86))</f>
        <v/>
      </c>
      <c r="O70" s="162" t="str">
        <f>IF($H$70="","",IF(I126=1,O85,O86))</f>
        <v/>
      </c>
      <c r="P70" s="149"/>
    </row>
    <row r="71" spans="1:22" x14ac:dyDescent="0.2">
      <c r="A71" s="157"/>
      <c r="B71" s="158"/>
      <c r="C71" s="158"/>
      <c r="D71" s="158"/>
      <c r="E71" s="158"/>
      <c r="F71" s="163"/>
      <c r="G71" s="164"/>
      <c r="H71" s="1022" t="str">
        <f>IF(D88="","",D88)</f>
        <v/>
      </c>
      <c r="I71" s="1023"/>
      <c r="J71" s="159">
        <f>G89</f>
        <v>0</v>
      </c>
      <c r="K71" s="160" t="str">
        <f>IF($H$71="","",IF(I126=1,K89,K90))</f>
        <v/>
      </c>
      <c r="L71" s="161" t="str">
        <f>IF($H$71="","",IF(I126=1,L89,L90))</f>
        <v/>
      </c>
      <c r="M71" s="161" t="str">
        <f>IF($H$71="","",IF(I126=1,M89,M90))</f>
        <v/>
      </c>
      <c r="N71" s="161" t="str">
        <f>IF($H$71="","",IF(I126=1,N89,N90))</f>
        <v/>
      </c>
      <c r="O71" s="162" t="str">
        <f>IF($H$71="","",IF(I126=1,O89,O90))</f>
        <v/>
      </c>
      <c r="P71" s="149"/>
    </row>
    <row r="72" spans="1:22" x14ac:dyDescent="0.2">
      <c r="A72" s="157"/>
      <c r="B72" s="158"/>
      <c r="C72" s="158"/>
      <c r="D72" s="158"/>
      <c r="E72" s="158"/>
      <c r="F72" s="163"/>
      <c r="G72" s="164"/>
      <c r="H72" s="1022" t="str">
        <f>IF(D92="","",D92)</f>
        <v/>
      </c>
      <c r="I72" s="1023"/>
      <c r="J72" s="159">
        <f>G93</f>
        <v>0</v>
      </c>
      <c r="K72" s="160" t="str">
        <f>IF($H$72="","",IF(I126=1,K93,K94))</f>
        <v/>
      </c>
      <c r="L72" s="161" t="str">
        <f>IF($H$72="","",IF(I126=1,L93,L94))</f>
        <v/>
      </c>
      <c r="M72" s="161" t="str">
        <f>IF($H$72="","",IF(I126=1,M93,M94))</f>
        <v/>
      </c>
      <c r="N72" s="161" t="str">
        <f>IF($H$72="","",IF(I126=1,N93,N94))</f>
        <v/>
      </c>
      <c r="O72" s="162" t="str">
        <f>IF($H$72="","",IF(I126=1,O93,O94))</f>
        <v/>
      </c>
      <c r="P72" s="149"/>
    </row>
    <row r="73" spans="1:22" x14ac:dyDescent="0.2">
      <c r="A73" s="157"/>
      <c r="B73" s="158"/>
      <c r="C73" s="158"/>
      <c r="D73" s="158"/>
      <c r="E73" s="158"/>
      <c r="F73" s="163"/>
      <c r="G73" s="164"/>
      <c r="H73" s="1022" t="str">
        <f>IF(D96="","",D96)</f>
        <v/>
      </c>
      <c r="I73" s="1023"/>
      <c r="J73" s="159">
        <f>G97</f>
        <v>0</v>
      </c>
      <c r="K73" s="160" t="str">
        <f>IF($H$73="","",IF(I126=1,K97,K98))</f>
        <v/>
      </c>
      <c r="L73" s="161" t="str">
        <f>IF($H$73="","",IF(I126=1,L97,L98))</f>
        <v/>
      </c>
      <c r="M73" s="161" t="str">
        <f>IF($H$73="","",IF(I126=1,M97,M98))</f>
        <v/>
      </c>
      <c r="N73" s="161" t="str">
        <f>IF($H$73="","",IF(I126=1,N97,N98))</f>
        <v/>
      </c>
      <c r="O73" s="162" t="str">
        <f>IF($H$73="","",IF(I126=1,O97,O98))</f>
        <v/>
      </c>
      <c r="P73" s="149"/>
    </row>
    <row r="74" spans="1:22" x14ac:dyDescent="0.2">
      <c r="A74" s="157"/>
      <c r="B74" s="158"/>
      <c r="C74" s="158"/>
      <c r="D74" s="158"/>
      <c r="E74" s="158"/>
      <c r="F74" s="163"/>
      <c r="G74" s="164"/>
      <c r="H74" s="1022" t="str">
        <f>IF(D100="","",D100)</f>
        <v/>
      </c>
      <c r="I74" s="1023"/>
      <c r="J74" s="159">
        <f>G101</f>
        <v>0</v>
      </c>
      <c r="K74" s="160" t="str">
        <f>IF($H$74="","",IF($I$126=1,K101,K102))</f>
        <v/>
      </c>
      <c r="L74" s="161" t="str">
        <f>IF($H$74="","",IF($I$126=1,L101,L102))</f>
        <v/>
      </c>
      <c r="M74" s="161" t="str">
        <f>IF($H$74="","",IF($I$126=1,M101,M102))</f>
        <v/>
      </c>
      <c r="N74" s="161" t="str">
        <f>IF($H$74="","",IF($I$126=1,N101,N102))</f>
        <v/>
      </c>
      <c r="O74" s="162" t="str">
        <f>IF($H$74="","",IF($I$126=1,O101,O102))</f>
        <v/>
      </c>
      <c r="P74" s="149"/>
    </row>
    <row r="75" spans="1:22" x14ac:dyDescent="0.2">
      <c r="A75" s="157"/>
      <c r="B75" s="158"/>
      <c r="C75" s="158"/>
      <c r="D75" s="158"/>
      <c r="E75" s="158"/>
      <c r="F75" s="163"/>
      <c r="G75" s="164"/>
      <c r="H75" s="1022" t="str">
        <f>IF(D104="","",D104)</f>
        <v/>
      </c>
      <c r="I75" s="1023"/>
      <c r="J75" s="159">
        <f>G105</f>
        <v>0</v>
      </c>
      <c r="K75" s="160" t="str">
        <f>IF($H$75="","",IF($I$126=1,K105,K106))</f>
        <v/>
      </c>
      <c r="L75" s="161" t="str">
        <f>IF($H$75="","",IF($I$126=1,L105,L106))</f>
        <v/>
      </c>
      <c r="M75" s="161" t="str">
        <f>IF($H$75="","",IF($I$126=1,M105,M106))</f>
        <v/>
      </c>
      <c r="N75" s="161" t="str">
        <f>IF($H$75="","",IF($I$126=1,N105,N106))</f>
        <v/>
      </c>
      <c r="O75" s="162" t="str">
        <f>IF($H$75="","",IF($I$126=1,O105,O106))</f>
        <v/>
      </c>
      <c r="P75" s="149"/>
    </row>
    <row r="76" spans="1:22" x14ac:dyDescent="0.2">
      <c r="A76" s="157"/>
      <c r="B76" s="158"/>
      <c r="C76" s="158"/>
      <c r="D76" s="158"/>
      <c r="E76" s="158"/>
      <c r="F76" s="163"/>
      <c r="G76" s="164"/>
      <c r="H76" s="1022" t="str">
        <f>IF(D108="","",D108)</f>
        <v/>
      </c>
      <c r="I76" s="1023"/>
      <c r="J76" s="159">
        <f>G109</f>
        <v>0</v>
      </c>
      <c r="K76" s="160" t="str">
        <f>IF($H$76="","",IF($I$126=1,K109,K110))</f>
        <v/>
      </c>
      <c r="L76" s="161" t="str">
        <f>IF($H$76="","",IF($I$126=1,L109,L110))</f>
        <v/>
      </c>
      <c r="M76" s="161" t="str">
        <f>IF($H$76="","",IF($I$126=1,M109,M110))</f>
        <v/>
      </c>
      <c r="N76" s="161" t="str">
        <f>IF($H$76="","",IF($I$126=1,N109,N110))</f>
        <v/>
      </c>
      <c r="O76" s="162" t="str">
        <f>IF($H$76="","",IF($I$126=1,O109,O110))</f>
        <v/>
      </c>
      <c r="P76" s="149"/>
    </row>
    <row r="77" spans="1:22" x14ac:dyDescent="0.2">
      <c r="A77" s="157"/>
      <c r="B77" s="158"/>
      <c r="C77" s="158"/>
      <c r="D77" s="158"/>
      <c r="E77" s="158"/>
      <c r="F77" s="163"/>
      <c r="G77" s="164"/>
      <c r="H77" s="1022" t="str">
        <f>IF(D112="","",D112)</f>
        <v/>
      </c>
      <c r="I77" s="1023"/>
      <c r="J77" s="159">
        <f>G113</f>
        <v>0</v>
      </c>
      <c r="K77" s="160" t="str">
        <f>IF($H$77="","",IF($I$126=1,K113,K114))</f>
        <v/>
      </c>
      <c r="L77" s="161" t="str">
        <f>IF($H$77="","",IF($I$126=1,L113,L114))</f>
        <v/>
      </c>
      <c r="M77" s="161" t="str">
        <f>IF($H$77="","",IF($I$126=1,M113,M114))</f>
        <v/>
      </c>
      <c r="N77" s="161" t="str">
        <f>IF($H$77="","",IF($I$126=1,N113,N114))</f>
        <v/>
      </c>
      <c r="O77" s="162" t="str">
        <f>IF($H$77="","",IF($I$126=1,O113,O114))</f>
        <v/>
      </c>
      <c r="P77" s="149"/>
    </row>
    <row r="78" spans="1:22" x14ac:dyDescent="0.2">
      <c r="A78" s="157"/>
      <c r="B78" s="158"/>
      <c r="C78" s="158"/>
      <c r="D78" s="158"/>
      <c r="E78" s="158"/>
      <c r="F78" s="163"/>
      <c r="G78" s="164"/>
      <c r="H78" s="1022" t="str">
        <f>IF(D116="","",D116)</f>
        <v/>
      </c>
      <c r="I78" s="1023"/>
      <c r="J78" s="159">
        <f>G117</f>
        <v>0</v>
      </c>
      <c r="K78" s="160" t="str">
        <f>IF($H$78="","",IF($I$126=1,K117,K118))</f>
        <v/>
      </c>
      <c r="L78" s="161" t="str">
        <f>IF($H$78="","",IF($I$126=1,L117,L118))</f>
        <v/>
      </c>
      <c r="M78" s="161" t="str">
        <f>IF($H$78="","",IF($I$126=1,M117,M118))</f>
        <v/>
      </c>
      <c r="N78" s="161" t="str">
        <f>IF($H$78="","",IF($I$126=1,N117,N118))</f>
        <v/>
      </c>
      <c r="O78" s="162" t="str">
        <f>IF($H$78="","",IF($I$126=1,O117,O118))</f>
        <v/>
      </c>
      <c r="P78" s="149"/>
    </row>
    <row r="79" spans="1:22" x14ac:dyDescent="0.2">
      <c r="A79" s="157"/>
      <c r="B79" s="158"/>
      <c r="C79" s="158"/>
      <c r="D79" s="158"/>
      <c r="E79" s="158"/>
      <c r="F79" s="163"/>
      <c r="G79" s="164"/>
      <c r="H79" s="1022" t="str">
        <f>IF(D120="","",D120)</f>
        <v/>
      </c>
      <c r="I79" s="1023"/>
      <c r="J79" s="159">
        <f>G121</f>
        <v>0</v>
      </c>
      <c r="K79" s="160" t="str">
        <f>IF($H$79="","",IF($I$126=1,K121,K122))</f>
        <v/>
      </c>
      <c r="L79" s="161" t="str">
        <f>IF($H$79="","",IF($I$126=1,L121,L122))</f>
        <v/>
      </c>
      <c r="M79" s="161" t="str">
        <f>IF($H$79="","",IF($I$126=1,M121,M122))</f>
        <v/>
      </c>
      <c r="N79" s="161" t="str">
        <f>IF($H$79="","",IF($I$126=1,N121,N122))</f>
        <v/>
      </c>
      <c r="O79" s="162" t="str">
        <f>IF($H$79="","",IF($I$126=1,O121,O122))</f>
        <v/>
      </c>
      <c r="P79" s="149"/>
    </row>
    <row r="80" spans="1:22" x14ac:dyDescent="0.2">
      <c r="A80" s="43"/>
      <c r="B80" s="165"/>
      <c r="C80" s="165"/>
      <c r="D80" s="165"/>
      <c r="E80" s="165"/>
      <c r="F80" s="166"/>
      <c r="G80" s="167"/>
      <c r="H80" s="167"/>
      <c r="I80" s="167"/>
      <c r="J80" s="167"/>
      <c r="K80" s="167"/>
      <c r="L80" s="167"/>
      <c r="M80" s="167"/>
      <c r="N80" s="167"/>
      <c r="O80" s="167"/>
      <c r="P80" s="43"/>
    </row>
    <row r="81" spans="1:31" ht="13.85" thickBot="1" x14ac:dyDescent="0.25">
      <c r="A81" s="149"/>
      <c r="B81" s="168"/>
      <c r="C81" s="168"/>
      <c r="D81" s="168"/>
      <c r="E81" s="168"/>
      <c r="F81" s="169"/>
      <c r="G81" s="170"/>
      <c r="H81" s="170"/>
      <c r="I81" s="170"/>
      <c r="J81" s="170"/>
      <c r="K81" s="170"/>
      <c r="L81" s="170"/>
      <c r="M81" s="170"/>
      <c r="N81" s="170"/>
      <c r="O81" s="170"/>
      <c r="P81" s="149"/>
    </row>
    <row r="82" spans="1:31" ht="17.75" thickTop="1" thickBot="1" x14ac:dyDescent="0.25">
      <c r="A82" s="157"/>
      <c r="B82" s="158"/>
      <c r="C82" s="1024" t="s">
        <v>122</v>
      </c>
      <c r="D82" s="1025"/>
      <c r="E82" s="1025"/>
      <c r="F82" s="1026"/>
      <c r="G82" s="164"/>
      <c r="H82" s="164"/>
      <c r="I82" s="164"/>
      <c r="J82" s="164"/>
      <c r="K82" s="164"/>
      <c r="L82" s="164"/>
      <c r="M82" s="164"/>
      <c r="N82" s="164"/>
      <c r="O82" s="157"/>
      <c r="P82" s="157"/>
      <c r="R82" s="157"/>
    </row>
    <row r="83" spans="1:31" ht="29.35" thickTop="1" thickBot="1" x14ac:dyDescent="0.25">
      <c r="A83" s="157"/>
      <c r="B83" s="158"/>
      <c r="C83" s="158"/>
      <c r="D83" s="158"/>
      <c r="E83" s="158"/>
      <c r="F83" s="163"/>
      <c r="G83" s="164"/>
      <c r="H83" s="164"/>
      <c r="I83" s="164"/>
      <c r="J83" s="164"/>
      <c r="K83" s="164"/>
      <c r="L83" s="164"/>
      <c r="M83" s="164"/>
      <c r="N83" s="164"/>
      <c r="O83" s="164"/>
      <c r="P83" s="157"/>
      <c r="Q83" s="157"/>
      <c r="R83" s="157"/>
      <c r="S83" s="157"/>
      <c r="T83" s="157"/>
      <c r="U83" s="157"/>
      <c r="W83" s="171"/>
      <c r="X83" s="172" t="s">
        <v>123</v>
      </c>
      <c r="Y83" s="173" t="s">
        <v>124</v>
      </c>
      <c r="Z83" s="174" t="s">
        <v>125</v>
      </c>
      <c r="AA83" s="174" t="s">
        <v>126</v>
      </c>
      <c r="AB83" s="157"/>
      <c r="AC83" s="588" t="s">
        <v>420</v>
      </c>
      <c r="AD83" s="589" t="s">
        <v>421</v>
      </c>
      <c r="AE83" s="588" t="s">
        <v>422</v>
      </c>
    </row>
    <row r="84" spans="1:31" ht="14.95" customHeight="1" thickBot="1" x14ac:dyDescent="0.25">
      <c r="A84" s="157"/>
      <c r="B84" s="1027" t="s">
        <v>127</v>
      </c>
      <c r="C84" s="175" t="s">
        <v>128</v>
      </c>
      <c r="D84" s="1029"/>
      <c r="E84" s="1030"/>
      <c r="F84" s="176" t="s">
        <v>129</v>
      </c>
      <c r="G84" s="177"/>
      <c r="H84" s="178" t="s">
        <v>130</v>
      </c>
      <c r="I84" s="1031" t="s">
        <v>131</v>
      </c>
      <c r="J84" s="1032"/>
      <c r="K84" s="179">
        <v>1</v>
      </c>
      <c r="L84" s="180">
        <v>2</v>
      </c>
      <c r="M84" s="180">
        <v>3</v>
      </c>
      <c r="N84" s="180">
        <v>4</v>
      </c>
      <c r="O84" s="181">
        <v>5</v>
      </c>
      <c r="P84" s="157"/>
      <c r="Q84" s="1033" t="s">
        <v>132</v>
      </c>
      <c r="R84" s="1034" t="s">
        <v>133</v>
      </c>
      <c r="S84" s="1035"/>
      <c r="T84" s="182">
        <f>G85*T85</f>
        <v>0</v>
      </c>
      <c r="U84" s="157"/>
      <c r="W84" s="183" t="s">
        <v>134</v>
      </c>
      <c r="X84" s="184">
        <v>1</v>
      </c>
      <c r="Y84" s="185">
        <v>1</v>
      </c>
      <c r="Z84" s="186"/>
      <c r="AA84" s="438"/>
      <c r="AB84" s="157"/>
      <c r="AC84" s="590" t="s">
        <v>423</v>
      </c>
      <c r="AD84" s="591" t="s">
        <v>424</v>
      </c>
      <c r="AE84" s="974" t="s">
        <v>425</v>
      </c>
    </row>
    <row r="85" spans="1:31" ht="14.95" customHeight="1" thickBot="1" x14ac:dyDescent="0.25">
      <c r="A85" s="157"/>
      <c r="B85" s="1028"/>
      <c r="C85" s="175" t="s">
        <v>135</v>
      </c>
      <c r="D85" s="187"/>
      <c r="E85" s="188" t="s">
        <v>136</v>
      </c>
      <c r="F85" s="175" t="s">
        <v>120</v>
      </c>
      <c r="G85" s="189"/>
      <c r="H85" s="178" t="s">
        <v>104</v>
      </c>
      <c r="I85" s="190" t="s">
        <v>123</v>
      </c>
      <c r="J85" s="191">
        <f>INDEX($X$84:$X$114,G84,$X$84:$X$114)</f>
        <v>1</v>
      </c>
      <c r="K85" s="192">
        <f>IF(D85&gt;0,IF(G85*$J85&lt;$T84,G85*$T86,IF($D85&gt;K84,0,G85*$J85)),J87*J85)</f>
        <v>0</v>
      </c>
      <c r="L85" s="192">
        <f>IF(K87*$J85&lt;$T84,K87*$T86,IF($D85&gt;L84,0,K87*$J85))</f>
        <v>0</v>
      </c>
      <c r="M85" s="192">
        <f>IF(L87*$J85&lt;$T84,L87*$T86,IF($D85&gt;M84,0,L87*$J85))</f>
        <v>0</v>
      </c>
      <c r="N85" s="192">
        <f>IF(M87*$J85&lt;$T84,M87*$T86,IF($D85&gt;N84,0,M87*$J85))</f>
        <v>0</v>
      </c>
      <c r="O85" s="193">
        <f>IF(N87*$J85&lt;$T84,N87*$T86,IF($D85&gt;O84,0,N87*$J85))</f>
        <v>0</v>
      </c>
      <c r="P85" s="194">
        <f>IF(D85=0,G85*J85,0)</f>
        <v>0</v>
      </c>
      <c r="Q85" s="1033"/>
      <c r="R85" s="1036" t="s">
        <v>137</v>
      </c>
      <c r="S85" s="1037"/>
      <c r="T85" s="195">
        <f>INDEX($AA$84:$AA$114,G84,$AA$84:$AA$114)</f>
        <v>0</v>
      </c>
      <c r="U85" s="157"/>
      <c r="W85" s="196" t="s">
        <v>138</v>
      </c>
      <c r="X85" s="184">
        <v>1</v>
      </c>
      <c r="Y85" s="185">
        <v>0.5</v>
      </c>
      <c r="Z85" s="186"/>
      <c r="AA85" s="438"/>
      <c r="AB85" s="157"/>
      <c r="AC85" s="592" t="s">
        <v>426</v>
      </c>
      <c r="AD85" s="593" t="s">
        <v>424</v>
      </c>
      <c r="AE85" s="975"/>
    </row>
    <row r="86" spans="1:31" ht="14.95" customHeight="1" thickBot="1" x14ac:dyDescent="0.25">
      <c r="A86" s="157"/>
      <c r="B86" s="157"/>
      <c r="C86" s="157"/>
      <c r="D86" s="150"/>
      <c r="E86" s="150"/>
      <c r="F86" s="150"/>
      <c r="G86" s="197"/>
      <c r="H86" s="164"/>
      <c r="I86" s="198" t="s">
        <v>124</v>
      </c>
      <c r="J86" s="199">
        <f>INDEX($Y$84:$Y$114,G84,$Y$84:$Y$114)</f>
        <v>0.33400000000000002</v>
      </c>
      <c r="K86" s="200">
        <f>IF(OR($D$85&gt;K84,$D$85+$G$84-1&lt;K84),0,$G$85*$J$86)</f>
        <v>0</v>
      </c>
      <c r="L86" s="200">
        <f>IF(L84+1=$D85+$G84,$G85-K86-$P86,IF(AND(L84&gt;=$D85,L84&lt;$D85+$G84-1),$G85*$J86,0))</f>
        <v>0</v>
      </c>
      <c r="M86" s="200">
        <f>IF(M84+1=$D85+$G84,$G85-K86-L86-$P86,IF(AND(M84&gt;=$D85,M84&lt;$D85+$G84-1),$G85*$J86,0))</f>
        <v>0</v>
      </c>
      <c r="N86" s="200">
        <f>IF(N84+1=$D85+$G84,$G85-K86-L86-M86-$P86,IF(AND(N84&gt;=$D85,N84&lt;$D85+$G84-1),$G85*$J86,0))</f>
        <v>0</v>
      </c>
      <c r="O86" s="201">
        <f>IF(O84+1=$D85+$G84,$G85-K86-L86-M86-N86-$P86,IF(AND(O84&gt;=$D85,O84&lt;$D85+$G84-1),$G85*$J86,0))</f>
        <v>0</v>
      </c>
      <c r="P86" s="194">
        <f>IF(D85=0,G85*J86,0)</f>
        <v>0</v>
      </c>
      <c r="Q86" s="1033"/>
      <c r="R86" s="1038" t="s">
        <v>139</v>
      </c>
      <c r="S86" s="1039"/>
      <c r="T86" s="202">
        <f>INDEX($Z$84:$Z$114,G84,$Z$84:$Z$114)</f>
        <v>1</v>
      </c>
      <c r="U86" s="157"/>
      <c r="W86" s="196" t="s">
        <v>140</v>
      </c>
      <c r="X86" s="184">
        <v>0.83299999999999996</v>
      </c>
      <c r="Y86" s="203">
        <v>0.33400000000000002</v>
      </c>
      <c r="Z86" s="186">
        <v>1</v>
      </c>
      <c r="AA86" s="438">
        <v>2.7890000000000002E-2</v>
      </c>
      <c r="AB86" s="157"/>
      <c r="AC86" s="592" t="s">
        <v>427</v>
      </c>
      <c r="AD86" s="594">
        <v>5</v>
      </c>
      <c r="AE86" s="595" t="s">
        <v>428</v>
      </c>
    </row>
    <row r="87" spans="1:31" ht="14.95" thickBot="1" x14ac:dyDescent="0.25">
      <c r="A87" s="157"/>
      <c r="B87" s="157"/>
      <c r="C87" s="157"/>
      <c r="D87" s="150"/>
      <c r="E87" s="150"/>
      <c r="F87" s="150"/>
      <c r="G87" s="150"/>
      <c r="H87" s="164"/>
      <c r="I87" s="157"/>
      <c r="J87" s="204">
        <f>G85-P85</f>
        <v>0</v>
      </c>
      <c r="K87" s="204">
        <f>IF(D85&gt;0,G85-K85,J87-K85)</f>
        <v>0</v>
      </c>
      <c r="L87" s="204">
        <f>K87-L85</f>
        <v>0</v>
      </c>
      <c r="M87" s="204">
        <f>L87-M85</f>
        <v>0</v>
      </c>
      <c r="N87" s="204">
        <f>M87-N85</f>
        <v>0</v>
      </c>
      <c r="O87" s="204">
        <f>N87-O85</f>
        <v>0</v>
      </c>
      <c r="P87" s="157"/>
      <c r="Q87" s="205"/>
      <c r="R87" s="205"/>
      <c r="S87" s="205"/>
      <c r="T87" s="205"/>
      <c r="U87" s="157"/>
      <c r="W87" s="196" t="s">
        <v>141</v>
      </c>
      <c r="X87" s="184">
        <v>0.625</v>
      </c>
      <c r="Y87" s="185">
        <v>0.25</v>
      </c>
      <c r="Z87" s="186">
        <v>1</v>
      </c>
      <c r="AA87" s="438">
        <v>5.2740000000000002E-2</v>
      </c>
      <c r="AB87" s="157"/>
      <c r="AC87" s="592" t="s">
        <v>429</v>
      </c>
      <c r="AD87" s="594">
        <v>4</v>
      </c>
      <c r="AE87" s="596"/>
    </row>
    <row r="88" spans="1:31" ht="14.95" thickBot="1" x14ac:dyDescent="0.25">
      <c r="A88" s="157"/>
      <c r="B88" s="1027" t="s">
        <v>142</v>
      </c>
      <c r="C88" s="175" t="s">
        <v>128</v>
      </c>
      <c r="D88" s="1029"/>
      <c r="E88" s="1030"/>
      <c r="F88" s="176" t="s">
        <v>129</v>
      </c>
      <c r="G88" s="177"/>
      <c r="H88" s="178" t="s">
        <v>130</v>
      </c>
      <c r="I88" s="1031" t="s">
        <v>142</v>
      </c>
      <c r="J88" s="1032"/>
      <c r="K88" s="179">
        <v>1</v>
      </c>
      <c r="L88" s="180">
        <v>2</v>
      </c>
      <c r="M88" s="180">
        <v>3</v>
      </c>
      <c r="N88" s="180">
        <v>4</v>
      </c>
      <c r="O88" s="181">
        <v>5</v>
      </c>
      <c r="P88" s="157"/>
      <c r="Q88" s="1033" t="s">
        <v>132</v>
      </c>
      <c r="R88" s="1034" t="s">
        <v>133</v>
      </c>
      <c r="S88" s="1035"/>
      <c r="T88" s="182">
        <f>G89*T89</f>
        <v>0</v>
      </c>
      <c r="U88" s="157"/>
      <c r="W88" s="196" t="s">
        <v>143</v>
      </c>
      <c r="X88" s="184">
        <v>0.5</v>
      </c>
      <c r="Y88" s="185">
        <v>0.2</v>
      </c>
      <c r="Z88" s="186">
        <v>1</v>
      </c>
      <c r="AA88" s="438">
        <v>6.2489999999999997E-2</v>
      </c>
      <c r="AB88" s="157"/>
      <c r="AC88" s="592" t="s">
        <v>430</v>
      </c>
      <c r="AD88" s="594">
        <v>5</v>
      </c>
      <c r="AE88" s="596"/>
    </row>
    <row r="89" spans="1:31" ht="14.95" thickBot="1" x14ac:dyDescent="0.25">
      <c r="A89" s="157"/>
      <c r="B89" s="1028"/>
      <c r="C89" s="175" t="s">
        <v>135</v>
      </c>
      <c r="D89" s="187"/>
      <c r="E89" s="188" t="s">
        <v>136</v>
      </c>
      <c r="F89" s="175" t="s">
        <v>120</v>
      </c>
      <c r="G89" s="189"/>
      <c r="H89" s="178" t="s">
        <v>104</v>
      </c>
      <c r="I89" s="190" t="s">
        <v>123</v>
      </c>
      <c r="J89" s="191">
        <f>INDEX($X$84:$X$114,G88,$X$84:$X$114)</f>
        <v>0.41699999999999998</v>
      </c>
      <c r="K89" s="192">
        <f>IF(D89&gt;0,IF(G89*$J89&lt;$T88,G89*$T90,IF($D89&gt;K88,0,G89*$J89)),J91*J89)</f>
        <v>0</v>
      </c>
      <c r="L89" s="192">
        <f>IF(K91*$J89&lt;$T88,K91*$T90,IF($D89&gt;L88,0,K91*$J89))</f>
        <v>0</v>
      </c>
      <c r="M89" s="192">
        <f>IF(L91*$J89&lt;$T88,L91*$T90,IF($D89&gt;M88,0,L91*$J89))</f>
        <v>0</v>
      </c>
      <c r="N89" s="192">
        <f>IF(M91*$J89&lt;$T88,M91*$T90,IF($D89&gt;N88,0,M91*$J89))</f>
        <v>0</v>
      </c>
      <c r="O89" s="193">
        <f>IF(N91*$J89&lt;$T88,N91*$T90,IF($D89&gt;O88,0,N91*$J89))</f>
        <v>0</v>
      </c>
      <c r="P89" s="194">
        <f>IF(D89=0,G89*J89,0)</f>
        <v>0</v>
      </c>
      <c r="Q89" s="1033"/>
      <c r="R89" s="1036" t="s">
        <v>144</v>
      </c>
      <c r="S89" s="1037"/>
      <c r="T89" s="195">
        <f>INDEX($AA$84:$AA$114,G88,$AA$84:$AA$114)</f>
        <v>5.7759999999999999E-2</v>
      </c>
      <c r="U89" s="157"/>
      <c r="W89" s="206" t="s">
        <v>145</v>
      </c>
      <c r="X89" s="207">
        <v>0.41699999999999998</v>
      </c>
      <c r="Y89" s="208">
        <v>0.16700000000000001</v>
      </c>
      <c r="Z89" s="209">
        <v>0.5</v>
      </c>
      <c r="AA89" s="439">
        <v>5.7759999999999999E-2</v>
      </c>
      <c r="AB89" s="157"/>
      <c r="AC89" s="592" t="s">
        <v>431</v>
      </c>
      <c r="AD89" s="594">
        <v>4</v>
      </c>
      <c r="AE89" s="596"/>
    </row>
    <row r="90" spans="1:31" ht="14.95" thickBot="1" x14ac:dyDescent="0.25">
      <c r="A90" s="157"/>
      <c r="B90" s="157"/>
      <c r="C90" s="157"/>
      <c r="D90" s="150"/>
      <c r="E90" s="150"/>
      <c r="F90" s="150"/>
      <c r="G90" s="150"/>
      <c r="H90" s="164"/>
      <c r="I90" s="198" t="s">
        <v>124</v>
      </c>
      <c r="J90" s="199">
        <f>INDEX($Y$84:$Y$114,G88,$Y$84:$Y$114)</f>
        <v>0.14299999999999999</v>
      </c>
      <c r="K90" s="200">
        <f>IF(OR($D$89&gt;K88,$D$89+$G$88-1&lt;K88),0,$G$89*$J$90)</f>
        <v>0</v>
      </c>
      <c r="L90" s="200">
        <f>IF(L88+1=$D89+$G88,$G89-K90-$P90,IF(AND(L88&gt;=$D89,L88&lt;$D89+$G88-1),$G89*$J90,0))</f>
        <v>0</v>
      </c>
      <c r="M90" s="200">
        <f>IF(M88+1=$D89+$G88,$G89-K90-L90-$P90,IF(AND(M88&gt;=$D89,M88&lt;$D89+$G88-1),$G89*$J90,0))</f>
        <v>0</v>
      </c>
      <c r="N90" s="200">
        <f>IF(N88+1=$D89+$G88,$G89-K90-L90-M90-$P90,IF(AND(N88&gt;=$D89,N88&lt;$D89+$G88-1),$G89*$J90,0))</f>
        <v>0</v>
      </c>
      <c r="O90" s="201">
        <f>IF(O88+1=$D89+$G88,$G89-K90-L90-M90-N90-$P90,IF(AND(O88&gt;=$D89,O88&lt;$D89+$G88-1),$G89*$J90,0))</f>
        <v>0</v>
      </c>
      <c r="P90" s="194">
        <f>IF(D89=0,G89*J90,0)</f>
        <v>0</v>
      </c>
      <c r="Q90" s="1033"/>
      <c r="R90" s="1038" t="s">
        <v>139</v>
      </c>
      <c r="S90" s="1039"/>
      <c r="T90" s="202">
        <f>INDEX($Z$84:$Z$114,G88,$Z$84:$Z$114)</f>
        <v>0.5</v>
      </c>
      <c r="U90" s="157"/>
      <c r="W90" s="206" t="s">
        <v>146</v>
      </c>
      <c r="X90" s="207">
        <v>0.35699999999999998</v>
      </c>
      <c r="Y90" s="210">
        <v>0.14299999999999999</v>
      </c>
      <c r="Z90" s="209">
        <v>0.5</v>
      </c>
      <c r="AA90" s="439">
        <v>5.4960000000000002E-2</v>
      </c>
      <c r="AB90" s="157"/>
      <c r="AC90" s="592" t="s">
        <v>432</v>
      </c>
      <c r="AD90" s="594">
        <v>4</v>
      </c>
      <c r="AE90" s="596"/>
    </row>
    <row r="91" spans="1:31" ht="14.95" thickBot="1" x14ac:dyDescent="0.25">
      <c r="A91" s="157"/>
      <c r="B91" s="157"/>
      <c r="C91" s="157"/>
      <c r="D91" s="150"/>
      <c r="E91" s="150"/>
      <c r="F91" s="150"/>
      <c r="G91" s="150"/>
      <c r="H91" s="164"/>
      <c r="I91" s="168"/>
      <c r="J91" s="204">
        <f>G89-P89</f>
        <v>0</v>
      </c>
      <c r="K91" s="204">
        <f>IF(D89&gt;0,G89-K89,J91-K89)</f>
        <v>0</v>
      </c>
      <c r="L91" s="204">
        <f>K91-L89</f>
        <v>0</v>
      </c>
      <c r="M91" s="204">
        <f>L91-M89</f>
        <v>0</v>
      </c>
      <c r="N91" s="204">
        <f>M91-N89</f>
        <v>0</v>
      </c>
      <c r="O91" s="204">
        <f>N91-O89</f>
        <v>0</v>
      </c>
      <c r="P91" s="157"/>
      <c r="Q91" s="205"/>
      <c r="R91" s="205"/>
      <c r="S91" s="205"/>
      <c r="T91" s="205"/>
      <c r="U91" s="157"/>
      <c r="W91" s="206" t="s">
        <v>147</v>
      </c>
      <c r="X91" s="207">
        <v>0.313</v>
      </c>
      <c r="Y91" s="210">
        <v>0.125</v>
      </c>
      <c r="Z91" s="209">
        <v>0.33400000000000002</v>
      </c>
      <c r="AA91" s="439">
        <v>5.1110000000000003E-2</v>
      </c>
      <c r="AB91" s="157"/>
      <c r="AC91" s="592" t="s">
        <v>433</v>
      </c>
      <c r="AD91" s="594">
        <v>7</v>
      </c>
      <c r="AE91" s="596"/>
    </row>
    <row r="92" spans="1:31" ht="14.95" thickBot="1" x14ac:dyDescent="0.25">
      <c r="A92" s="157"/>
      <c r="B92" s="1027" t="s">
        <v>148</v>
      </c>
      <c r="C92" s="175" t="s">
        <v>128</v>
      </c>
      <c r="D92" s="1029"/>
      <c r="E92" s="1030"/>
      <c r="F92" s="176" t="s">
        <v>129</v>
      </c>
      <c r="G92" s="177"/>
      <c r="H92" s="178" t="s">
        <v>130</v>
      </c>
      <c r="I92" s="1031" t="s">
        <v>148</v>
      </c>
      <c r="J92" s="1032"/>
      <c r="K92" s="179">
        <v>1</v>
      </c>
      <c r="L92" s="180">
        <v>2</v>
      </c>
      <c r="M92" s="180">
        <v>3</v>
      </c>
      <c r="N92" s="180">
        <v>4</v>
      </c>
      <c r="O92" s="181">
        <v>5</v>
      </c>
      <c r="P92" s="194"/>
      <c r="Q92" s="1033" t="s">
        <v>132</v>
      </c>
      <c r="R92" s="1034" t="s">
        <v>133</v>
      </c>
      <c r="S92" s="1035"/>
      <c r="T92" s="182">
        <f>G93*T93</f>
        <v>0</v>
      </c>
      <c r="U92" s="157"/>
      <c r="W92" s="206" t="s">
        <v>149</v>
      </c>
      <c r="X92" s="207">
        <v>0.27800000000000002</v>
      </c>
      <c r="Y92" s="208">
        <v>0.112</v>
      </c>
      <c r="Z92" s="209">
        <v>0.33400000000000002</v>
      </c>
      <c r="AA92" s="439">
        <v>4.7309999999999998E-2</v>
      </c>
      <c r="AB92" s="157"/>
      <c r="AC92" s="597" t="s">
        <v>434</v>
      </c>
      <c r="AD92" s="594">
        <v>7</v>
      </c>
      <c r="AE92" s="596"/>
    </row>
    <row r="93" spans="1:31" ht="14.95" thickBot="1" x14ac:dyDescent="0.25">
      <c r="A93" s="157"/>
      <c r="B93" s="1028"/>
      <c r="C93" s="175" t="s">
        <v>135</v>
      </c>
      <c r="D93" s="187"/>
      <c r="E93" s="188" t="s">
        <v>136</v>
      </c>
      <c r="F93" s="175" t="s">
        <v>120</v>
      </c>
      <c r="G93" s="189"/>
      <c r="H93" s="178" t="s">
        <v>104</v>
      </c>
      <c r="I93" s="190" t="s">
        <v>123</v>
      </c>
      <c r="J93" s="191">
        <f>INDEX($X$84:$X$114,G92,$X$84:$X$114)</f>
        <v>0.25</v>
      </c>
      <c r="K93" s="192">
        <f>IF(D93&gt;0,IF(G93*$J93&lt;$T92,G93*$T94,IF($D93&gt;K92,0,G93*$J93)),J95*J93)</f>
        <v>0</v>
      </c>
      <c r="L93" s="192">
        <f>IF(K95*$J93&lt;$T92,K95*$T94,IF($D93&gt;L92,0,K95*$J93))</f>
        <v>0</v>
      </c>
      <c r="M93" s="192">
        <f>IF(L95*$J93&lt;$T92,L95*$T94,IF($D93&gt;M92,0,L95*$J93))</f>
        <v>0</v>
      </c>
      <c r="N93" s="192">
        <f>IF(M95*$J93&lt;$T92,M95*$T94,IF($D93&gt;N92,0,M95*$J93))</f>
        <v>0</v>
      </c>
      <c r="O93" s="193">
        <f>IF(N95*$J93&lt;$T92,N95*$T94,IF($D93&gt;O92,0,N95*$J93))</f>
        <v>0</v>
      </c>
      <c r="P93" s="194">
        <f>IF(D93=0,G93*J93,"")</f>
        <v>0</v>
      </c>
      <c r="Q93" s="1033"/>
      <c r="R93" s="1036" t="s">
        <v>144</v>
      </c>
      <c r="S93" s="1037"/>
      <c r="T93" s="195">
        <f>INDEX($AA$84:$AA$114,G92,$AA$84:$AA$114)</f>
        <v>4.4479999999999999E-2</v>
      </c>
      <c r="U93" s="157"/>
      <c r="W93" s="211" t="s">
        <v>150</v>
      </c>
      <c r="X93" s="212">
        <v>0.25</v>
      </c>
      <c r="Y93" s="213">
        <v>0.1</v>
      </c>
      <c r="Z93" s="214">
        <v>0.33400000000000002</v>
      </c>
      <c r="AA93" s="440">
        <v>4.4479999999999999E-2</v>
      </c>
      <c r="AB93" s="157"/>
      <c r="AC93" s="592" t="s">
        <v>435</v>
      </c>
      <c r="AD93" s="594">
        <v>15</v>
      </c>
      <c r="AE93" s="976" t="s">
        <v>436</v>
      </c>
    </row>
    <row r="94" spans="1:31" ht="14.95" thickBot="1" x14ac:dyDescent="0.25">
      <c r="A94" s="157"/>
      <c r="B94" s="157"/>
      <c r="C94" s="157"/>
      <c r="D94" s="150"/>
      <c r="E94" s="150"/>
      <c r="F94" s="150"/>
      <c r="G94" s="150"/>
      <c r="H94" s="164"/>
      <c r="I94" s="198" t="s">
        <v>124</v>
      </c>
      <c r="J94" s="199">
        <f>INDEX($Y$84:$Y$114,G92,$Y$84:$Y$114)</f>
        <v>9.0999999999999998E-2</v>
      </c>
      <c r="K94" s="200">
        <f>IF(OR($D$93&gt;K92,$D$93+$G$92-1&lt;K92),0,$G$93*$J$94)</f>
        <v>0</v>
      </c>
      <c r="L94" s="200">
        <f>IF(L92+1=$D93+$G92,$G93-K94-$P94,IF(AND(L92&gt;=$D93,L92&lt;$D93+$G92-1),$G93*$J94,0))</f>
        <v>0</v>
      </c>
      <c r="M94" s="200">
        <f>IF(M92+1=$D93+$G92,$G93-K94-L94-$P94,IF(AND(M92&gt;=$D93,M92&lt;$D93+$G92-1),$G93*$J94,0))</f>
        <v>0</v>
      </c>
      <c r="N94" s="200">
        <f>IF(N92+1=$D93+$G92,$G93-K94-L94-M94-$P94,IF(AND(N92&gt;=$D93,N92&lt;$D93+$G92-1),$G93*$J94,0))</f>
        <v>0</v>
      </c>
      <c r="O94" s="201">
        <f>IF(O92+1=$D93+$G92,$G93-K94-L94-M94-N94-$P94,IF(AND(O92&gt;=$D93,O92&lt;$D93+$G92-1),$G93*$J94,0))</f>
        <v>0</v>
      </c>
      <c r="P94" s="194">
        <f>IF(D93=0,G93*J94,0)</f>
        <v>0</v>
      </c>
      <c r="Q94" s="1033"/>
      <c r="R94" s="1038" t="s">
        <v>139</v>
      </c>
      <c r="S94" s="1039"/>
      <c r="T94" s="202">
        <f>INDEX($Z$84:$Z$114,G92,$Z$84:$Z$114)</f>
        <v>0.25</v>
      </c>
      <c r="U94" s="157"/>
      <c r="W94" s="183" t="s">
        <v>151</v>
      </c>
      <c r="X94" s="215">
        <v>0.22700000000000001</v>
      </c>
      <c r="Y94" s="216">
        <v>9.0999999999999998E-2</v>
      </c>
      <c r="Z94" s="217">
        <v>0.25</v>
      </c>
      <c r="AA94" s="441">
        <v>4.1230000000000003E-2</v>
      </c>
      <c r="AB94" s="157"/>
      <c r="AC94" s="592" t="s">
        <v>437</v>
      </c>
      <c r="AD94" s="593">
        <v>10</v>
      </c>
      <c r="AE94" s="975"/>
    </row>
    <row r="95" spans="1:31" ht="14.95" thickBot="1" x14ac:dyDescent="0.25">
      <c r="A95" s="157"/>
      <c r="B95" s="157"/>
      <c r="C95" s="157"/>
      <c r="D95" s="150"/>
      <c r="E95" s="150"/>
      <c r="F95" s="150"/>
      <c r="G95" s="150"/>
      <c r="H95" s="164"/>
      <c r="I95" s="157"/>
      <c r="J95" s="204">
        <f>G93-P93</f>
        <v>0</v>
      </c>
      <c r="K95" s="204">
        <f>IF(D93&gt;0,G93-K93,J95-K93)</f>
        <v>0</v>
      </c>
      <c r="L95" s="204">
        <f>K95-L93</f>
        <v>0</v>
      </c>
      <c r="M95" s="204">
        <f>L95-M93</f>
        <v>0</v>
      </c>
      <c r="N95" s="204">
        <f>M95-N93</f>
        <v>0</v>
      </c>
      <c r="O95" s="204">
        <f>N95-O93</f>
        <v>0</v>
      </c>
      <c r="P95" s="157"/>
      <c r="Q95" s="205"/>
      <c r="R95" s="205"/>
      <c r="S95" s="205"/>
      <c r="T95" s="205"/>
      <c r="U95" s="157"/>
      <c r="W95" s="196" t="s">
        <v>152</v>
      </c>
      <c r="X95" s="184">
        <v>0.20799999999999999</v>
      </c>
      <c r="Y95" s="203">
        <v>8.4000000000000005E-2</v>
      </c>
      <c r="Z95" s="186">
        <v>0.25</v>
      </c>
      <c r="AA95" s="438">
        <v>3.8699999999999998E-2</v>
      </c>
      <c r="AB95" s="157"/>
      <c r="AC95" s="592" t="s">
        <v>438</v>
      </c>
      <c r="AD95" s="593">
        <v>10</v>
      </c>
      <c r="AE95" s="975"/>
    </row>
    <row r="96" spans="1:31" ht="14.95" thickBot="1" x14ac:dyDescent="0.25">
      <c r="A96" s="157"/>
      <c r="B96" s="1027" t="s">
        <v>153</v>
      </c>
      <c r="C96" s="175" t="s">
        <v>128</v>
      </c>
      <c r="D96" s="1029"/>
      <c r="E96" s="1030"/>
      <c r="F96" s="176" t="s">
        <v>129</v>
      </c>
      <c r="G96" s="177"/>
      <c r="H96" s="178" t="s">
        <v>130</v>
      </c>
      <c r="I96" s="1031" t="s">
        <v>153</v>
      </c>
      <c r="J96" s="1032"/>
      <c r="K96" s="179">
        <v>1</v>
      </c>
      <c r="L96" s="180">
        <v>2</v>
      </c>
      <c r="M96" s="180">
        <v>3</v>
      </c>
      <c r="N96" s="180">
        <v>4</v>
      </c>
      <c r="O96" s="181">
        <v>5</v>
      </c>
      <c r="P96" s="157"/>
      <c r="Q96" s="1033" t="s">
        <v>132</v>
      </c>
      <c r="R96" s="1034" t="s">
        <v>133</v>
      </c>
      <c r="S96" s="1035"/>
      <c r="T96" s="182">
        <f>G97*T97</f>
        <v>0</v>
      </c>
      <c r="U96" s="157"/>
      <c r="W96" s="196" t="s">
        <v>154</v>
      </c>
      <c r="X96" s="184">
        <v>0.192</v>
      </c>
      <c r="Y96" s="203">
        <v>7.6999999999999999E-2</v>
      </c>
      <c r="Z96" s="186">
        <v>0.2</v>
      </c>
      <c r="AA96" s="438">
        <v>3.6330000000000001E-2</v>
      </c>
      <c r="AB96" s="157"/>
      <c r="AC96" s="592" t="s">
        <v>439</v>
      </c>
      <c r="AD96" s="594">
        <v>7</v>
      </c>
      <c r="AE96" s="976" t="s">
        <v>440</v>
      </c>
    </row>
    <row r="97" spans="1:31" ht="14.95" thickBot="1" x14ac:dyDescent="0.25">
      <c r="A97" s="157"/>
      <c r="B97" s="1028"/>
      <c r="C97" s="175" t="s">
        <v>135</v>
      </c>
      <c r="D97" s="187"/>
      <c r="E97" s="188" t="s">
        <v>136</v>
      </c>
      <c r="F97" s="175" t="s">
        <v>120</v>
      </c>
      <c r="G97" s="189"/>
      <c r="H97" s="178" t="s">
        <v>104</v>
      </c>
      <c r="I97" s="190" t="s">
        <v>123</v>
      </c>
      <c r="J97" s="191">
        <f>INDEX($X$84:$X$114,G96,$X$84:$X$114)</f>
        <v>0.17899999999999999</v>
      </c>
      <c r="K97" s="192">
        <f>IF(D97&gt;0,IF(G97*$J97&lt;$T96,G97*$T98,IF($D97&gt;K96,0,G97*$J97)),J99*J97)</f>
        <v>0</v>
      </c>
      <c r="L97" s="192">
        <f>IF(K99*$J97&lt;$T96,K99*$T98,IF($D97&gt;L96,0,K99*$J97))</f>
        <v>0</v>
      </c>
      <c r="M97" s="192">
        <f>IF(L99*$J97&lt;$T96,L99*$T98,IF($D97&gt;M96,0,L99*$J97))</f>
        <v>0</v>
      </c>
      <c r="N97" s="192">
        <f>IF(M99*$J97&lt;$T96,M99*$T98,IF($D97&gt;N96,0,M99*$J97))</f>
        <v>0</v>
      </c>
      <c r="O97" s="193">
        <f>IF(N99*$J97&lt;$T96,N99*$T98,IF($D97&gt;O96,0,N99*$J97))</f>
        <v>0</v>
      </c>
      <c r="P97" s="194">
        <f>IF(D97=0,G97*J97,"")</f>
        <v>0</v>
      </c>
      <c r="Q97" s="1033"/>
      <c r="R97" s="1036" t="s">
        <v>144</v>
      </c>
      <c r="S97" s="1037"/>
      <c r="T97" s="195">
        <f>INDEX($AA$84:$AA$114,G96,$AA$84:$AA$114)</f>
        <v>3.3890000000000003E-2</v>
      </c>
      <c r="U97" s="157"/>
      <c r="W97" s="196" t="s">
        <v>155</v>
      </c>
      <c r="X97" s="184">
        <v>0.17899999999999999</v>
      </c>
      <c r="Y97" s="203">
        <v>7.1999999999999995E-2</v>
      </c>
      <c r="Z97" s="186">
        <v>0.2</v>
      </c>
      <c r="AA97" s="438">
        <v>3.3890000000000003E-2</v>
      </c>
      <c r="AB97" s="157"/>
      <c r="AC97" s="592" t="s">
        <v>441</v>
      </c>
      <c r="AD97" s="594">
        <v>7</v>
      </c>
      <c r="AE97" s="975"/>
    </row>
    <row r="98" spans="1:31" ht="14.95" thickBot="1" x14ac:dyDescent="0.25">
      <c r="A98" s="157"/>
      <c r="B98" s="157"/>
      <c r="C98" s="157"/>
      <c r="D98" s="150"/>
      <c r="E98" s="150"/>
      <c r="F98" s="150"/>
      <c r="G98" s="150"/>
      <c r="H98" s="164"/>
      <c r="I98" s="198" t="s">
        <v>124</v>
      </c>
      <c r="J98" s="199">
        <f>INDEX($Y$84:$Y$114,G96,$Y$84:$Y$114)</f>
        <v>6.7000000000000004E-2</v>
      </c>
      <c r="K98" s="200">
        <f>IF(OR($D$97&gt;K96,$D$97+$G$96-1&lt;K96),0,$G$97*$J$98)</f>
        <v>0</v>
      </c>
      <c r="L98" s="200">
        <f>IF(L96+1=$D97+$G96,$G97-K98-$P98,IF(AND(L96&gt;=$D97,L96&lt;$D97+$G96-1),$G97*$J98,0))</f>
        <v>0</v>
      </c>
      <c r="M98" s="200">
        <f>IF(M96+1=$D97+$G96,$G97-K98-L98-$P98,IF(AND(M96&gt;=$D97,M96&lt;$D97+$G96-1),$G97*$J98,0))</f>
        <v>0</v>
      </c>
      <c r="N98" s="200">
        <f>IF(N96+1=$D97+$G96,$G97-K98-L98-M98-$P98,IF(AND(N96&gt;=$D97,N96&lt;$D97+$G96-1),$G97*$J98,0))</f>
        <v>0</v>
      </c>
      <c r="O98" s="201">
        <f>IF(O96+1=$D97+$G96,$G97-K98-L98-M98-N98-$P98,IF(AND(O96&gt;=$D97,O96&lt;$D97+$G96-1),$G97*$J98,0))</f>
        <v>0</v>
      </c>
      <c r="P98" s="194">
        <f>IF(D97=0,G97*J98,0)</f>
        <v>0</v>
      </c>
      <c r="Q98" s="1033"/>
      <c r="R98" s="1038" t="s">
        <v>139</v>
      </c>
      <c r="S98" s="1039"/>
      <c r="T98" s="202">
        <f>INDEX($Z$84:$Z$114,G96,$Z$84:$Z$114)</f>
        <v>0.2</v>
      </c>
      <c r="U98" s="157"/>
      <c r="W98" s="196" t="s">
        <v>156</v>
      </c>
      <c r="X98" s="184">
        <v>0.16700000000000001</v>
      </c>
      <c r="Y98" s="203">
        <v>6.7000000000000004E-2</v>
      </c>
      <c r="Z98" s="186">
        <v>0.2</v>
      </c>
      <c r="AA98" s="438">
        <v>3.2169999999999997E-2</v>
      </c>
      <c r="AB98" s="157"/>
      <c r="AC98" s="592" t="s">
        <v>442</v>
      </c>
      <c r="AD98" s="594">
        <v>7</v>
      </c>
      <c r="AE98" s="975"/>
    </row>
    <row r="99" spans="1:31" ht="14.95" thickBot="1" x14ac:dyDescent="0.25">
      <c r="A99" s="157"/>
      <c r="B99" s="157"/>
      <c r="C99" s="157"/>
      <c r="D99" s="150"/>
      <c r="E99" s="150"/>
      <c r="F99" s="150"/>
      <c r="G99" s="150"/>
      <c r="H99" s="164"/>
      <c r="I99" s="157"/>
      <c r="J99" s="204">
        <f>G97-P97</f>
        <v>0</v>
      </c>
      <c r="K99" s="204">
        <f>IF(D97&gt;0,G97-K97,J99-K97)</f>
        <v>0</v>
      </c>
      <c r="L99" s="204">
        <f>K99-L97</f>
        <v>0</v>
      </c>
      <c r="M99" s="204">
        <f>L99-M97</f>
        <v>0</v>
      </c>
      <c r="N99" s="204">
        <f>M99-N97</f>
        <v>0</v>
      </c>
      <c r="O99" s="204">
        <f>N99-O97</f>
        <v>0</v>
      </c>
      <c r="P99" s="157"/>
      <c r="Q99" s="205"/>
      <c r="R99" s="205"/>
      <c r="S99" s="205"/>
      <c r="T99" s="205"/>
      <c r="U99" s="157"/>
      <c r="W99" s="206" t="s">
        <v>157</v>
      </c>
      <c r="X99" s="207">
        <v>0.156</v>
      </c>
      <c r="Y99" s="208">
        <v>6.3E-2</v>
      </c>
      <c r="Z99" s="209">
        <v>0.16700000000000001</v>
      </c>
      <c r="AA99" s="439">
        <v>3.0630000000000001E-2</v>
      </c>
      <c r="AB99" s="157"/>
      <c r="AC99" s="592" t="s">
        <v>443</v>
      </c>
      <c r="AD99" s="594">
        <v>7</v>
      </c>
      <c r="AE99" s="596"/>
    </row>
    <row r="100" spans="1:31" ht="14.95" thickBot="1" x14ac:dyDescent="0.25">
      <c r="A100" s="157"/>
      <c r="B100" s="1027" t="s">
        <v>158</v>
      </c>
      <c r="C100" s="175" t="s">
        <v>128</v>
      </c>
      <c r="D100" s="1029"/>
      <c r="E100" s="1030"/>
      <c r="F100" s="176" t="s">
        <v>129</v>
      </c>
      <c r="G100" s="177"/>
      <c r="H100" s="178" t="s">
        <v>130</v>
      </c>
      <c r="I100" s="1031" t="s">
        <v>158</v>
      </c>
      <c r="J100" s="1032"/>
      <c r="K100" s="179">
        <v>1</v>
      </c>
      <c r="L100" s="180">
        <v>2</v>
      </c>
      <c r="M100" s="180">
        <v>3</v>
      </c>
      <c r="N100" s="180">
        <v>4</v>
      </c>
      <c r="O100" s="181">
        <v>5</v>
      </c>
      <c r="P100" s="157"/>
      <c r="Q100" s="1033" t="s">
        <v>132</v>
      </c>
      <c r="R100" s="1034" t="s">
        <v>133</v>
      </c>
      <c r="S100" s="1035"/>
      <c r="T100" s="182">
        <f>G101*T101</f>
        <v>0</v>
      </c>
      <c r="U100" s="157"/>
      <c r="W100" s="206" t="s">
        <v>159</v>
      </c>
      <c r="X100" s="207">
        <v>0.14699999999999999</v>
      </c>
      <c r="Y100" s="208">
        <v>5.8999999999999997E-2</v>
      </c>
      <c r="Z100" s="209">
        <v>0.16700000000000001</v>
      </c>
      <c r="AA100" s="439">
        <v>2.9049999999999999E-2</v>
      </c>
      <c r="AB100" s="157"/>
      <c r="AC100" s="592" t="s">
        <v>444</v>
      </c>
      <c r="AD100" s="594">
        <v>7</v>
      </c>
      <c r="AE100" s="596"/>
    </row>
    <row r="101" spans="1:31" ht="14.95" thickBot="1" x14ac:dyDescent="0.25">
      <c r="A101" s="157"/>
      <c r="B101" s="1028"/>
      <c r="C101" s="175" t="s">
        <v>135</v>
      </c>
      <c r="D101" s="187"/>
      <c r="E101" s="188" t="s">
        <v>136</v>
      </c>
      <c r="F101" s="175" t="s">
        <v>120</v>
      </c>
      <c r="G101" s="189"/>
      <c r="H101" s="178" t="s">
        <v>104</v>
      </c>
      <c r="I101" s="190" t="s">
        <v>123</v>
      </c>
      <c r="J101" s="191">
        <f>INDEX($X$84:$X$114,G100,$X$84:$X$114)</f>
        <v>0.13900000000000001</v>
      </c>
      <c r="K101" s="192">
        <f>IF(D101&gt;0,IF(G101*$J101&lt;$T100,G101*$T102,IF($D101&gt;K100,0,G101*$J101)),J103*J101)</f>
        <v>0</v>
      </c>
      <c r="L101" s="192">
        <f>IF(K103*$J101&lt;$T100,K103*$T102,IF($D101&gt;L100,0,K103*$J101))</f>
        <v>0</v>
      </c>
      <c r="M101" s="192">
        <f>IF(L103*$J101&lt;$T100,L103*$T102,IF($D101&gt;M100,0,L103*$J101))</f>
        <v>0</v>
      </c>
      <c r="N101" s="192">
        <f>IF(M103*$J101&lt;$T100,M103*$T102,IF($D101&gt;N100,0,M103*$J101))</f>
        <v>0</v>
      </c>
      <c r="O101" s="193">
        <f>IF(N103*$J101&lt;$T100,N103*$T102,IF($D101&gt;O100,0,N103*$J101))</f>
        <v>0</v>
      </c>
      <c r="P101" s="194">
        <f>IF(D101=0,G101*J101,"")</f>
        <v>0</v>
      </c>
      <c r="Q101" s="1033"/>
      <c r="R101" s="1036" t="s">
        <v>144</v>
      </c>
      <c r="S101" s="1037"/>
      <c r="T101" s="195">
        <f>INDEX($AA$84:$AA$114,G100,$AA$84:$AA$114)</f>
        <v>2.7570000000000001E-2</v>
      </c>
      <c r="U101" s="157"/>
      <c r="W101" s="206" t="s">
        <v>160</v>
      </c>
      <c r="X101" s="207">
        <v>0.13900000000000001</v>
      </c>
      <c r="Y101" s="208">
        <v>5.6000000000000001E-2</v>
      </c>
      <c r="Z101" s="209">
        <v>0.14299999999999999</v>
      </c>
      <c r="AA101" s="439">
        <v>2.7570000000000001E-2</v>
      </c>
      <c r="AB101" s="157"/>
      <c r="AC101" s="592" t="s">
        <v>445</v>
      </c>
      <c r="AD101" s="594">
        <v>7</v>
      </c>
      <c r="AE101" s="596"/>
    </row>
    <row r="102" spans="1:31" ht="14.95" thickBot="1" x14ac:dyDescent="0.25">
      <c r="A102" s="157"/>
      <c r="B102" s="157"/>
      <c r="C102" s="157"/>
      <c r="D102" s="157"/>
      <c r="E102" s="157"/>
      <c r="F102" s="157"/>
      <c r="G102" s="157"/>
      <c r="H102" s="164"/>
      <c r="I102" s="198" t="s">
        <v>124</v>
      </c>
      <c r="J102" s="199">
        <f>INDEX($Y$84:$Y$114,G100,$Y$84:$Y$114)</f>
        <v>5.2999999999999999E-2</v>
      </c>
      <c r="K102" s="200">
        <f>IF(OR($D$101&gt;K100,$D$101+$G$100-1&lt;K100),0,$G$101*$J$102)</f>
        <v>0</v>
      </c>
      <c r="L102" s="200">
        <f>IF(L100+1=$D101+$G100,$G101-K102-$P102,IF(AND(L100&gt;=$D101,L100&lt;$D101+$G100-1),$G101*$J102,0))</f>
        <v>0</v>
      </c>
      <c r="M102" s="200">
        <f>IF(M100+1=$D101+$G100,$G101-K102-L102-$P102,IF(AND(M100&gt;=$D101,M100&lt;$D101+$G100-1),$G101*$J102,0))</f>
        <v>0</v>
      </c>
      <c r="N102" s="200">
        <f>IF(N100+1=$D101+$G100,$G101-K102-L102-M102-$P102,IF(AND(N100&gt;=$D101,N100&lt;$D101+$G100-1),$G101*$J102,0))</f>
        <v>0</v>
      </c>
      <c r="O102" s="201">
        <f>IF(O100+1=$D101+$G100,$G101-K102-L102-M102-N102-$P102,IF(AND(O100&gt;=$D101,O100&lt;$D101+$G100-1),$G101*$J102,0))</f>
        <v>0</v>
      </c>
      <c r="P102" s="194">
        <f>IF(D101=0,G101*J102,0)</f>
        <v>0</v>
      </c>
      <c r="Q102" s="1033"/>
      <c r="R102" s="1038" t="s">
        <v>139</v>
      </c>
      <c r="S102" s="1039"/>
      <c r="T102" s="202">
        <f>INDEX($Z$84:$Z$114,G100,$Z$84:$Z$114)</f>
        <v>0.14299999999999999</v>
      </c>
      <c r="U102" s="157"/>
      <c r="W102" s="206" t="s">
        <v>161</v>
      </c>
      <c r="X102" s="207">
        <v>0.13200000000000001</v>
      </c>
      <c r="Y102" s="208">
        <v>5.2999999999999999E-2</v>
      </c>
      <c r="Z102" s="209">
        <v>0.14299999999999999</v>
      </c>
      <c r="AA102" s="439">
        <v>2.6159999999999999E-2</v>
      </c>
      <c r="AB102" s="157"/>
      <c r="AC102" s="592" t="s">
        <v>446</v>
      </c>
      <c r="AD102" s="594">
        <v>7</v>
      </c>
      <c r="AE102" s="596"/>
    </row>
    <row r="103" spans="1:31" ht="14.95" thickBot="1" x14ac:dyDescent="0.25">
      <c r="A103" s="157"/>
      <c r="B103" s="157"/>
      <c r="C103" s="157"/>
      <c r="D103" s="157"/>
      <c r="E103" s="157"/>
      <c r="F103" s="157"/>
      <c r="G103" s="157"/>
      <c r="H103" s="157"/>
      <c r="I103" s="157"/>
      <c r="J103" s="204">
        <f>G101-P101</f>
        <v>0</v>
      </c>
      <c r="K103" s="204">
        <f>IF(D101&gt;0,G101-K101,J103-K101)</f>
        <v>0</v>
      </c>
      <c r="L103" s="204">
        <f>K103-L101</f>
        <v>0</v>
      </c>
      <c r="M103" s="204">
        <f>L103-M101</f>
        <v>0</v>
      </c>
      <c r="N103" s="204">
        <f>M103-N101</f>
        <v>0</v>
      </c>
      <c r="O103" s="204">
        <f>N103-O101</f>
        <v>0</v>
      </c>
      <c r="P103" s="157"/>
      <c r="Q103" s="157"/>
      <c r="R103" s="157"/>
      <c r="S103" s="157"/>
      <c r="T103" s="157"/>
      <c r="U103" s="157"/>
      <c r="W103" s="211" t="s">
        <v>162</v>
      </c>
      <c r="X103" s="212">
        <v>0.125</v>
      </c>
      <c r="Y103" s="213">
        <v>0.05</v>
      </c>
      <c r="Z103" s="214">
        <v>0.14299999999999999</v>
      </c>
      <c r="AA103" s="440">
        <v>2.5170000000000001E-2</v>
      </c>
      <c r="AB103" s="157"/>
      <c r="AC103" s="592" t="s">
        <v>447</v>
      </c>
      <c r="AD103" s="594">
        <v>7</v>
      </c>
      <c r="AE103" s="596"/>
    </row>
    <row r="104" spans="1:31" ht="14.3" customHeight="1" thickBot="1" x14ac:dyDescent="0.25">
      <c r="A104" s="157"/>
      <c r="B104" s="1027" t="s">
        <v>163</v>
      </c>
      <c r="C104" s="175" t="s">
        <v>128</v>
      </c>
      <c r="D104" s="1029"/>
      <c r="E104" s="1030"/>
      <c r="F104" s="176" t="s">
        <v>129</v>
      </c>
      <c r="G104" s="177"/>
      <c r="H104" s="178" t="s">
        <v>130</v>
      </c>
      <c r="I104" s="1031" t="s">
        <v>163</v>
      </c>
      <c r="J104" s="1032"/>
      <c r="K104" s="179">
        <v>1</v>
      </c>
      <c r="L104" s="180">
        <v>2</v>
      </c>
      <c r="M104" s="180">
        <v>3</v>
      </c>
      <c r="N104" s="180">
        <v>4</v>
      </c>
      <c r="O104" s="181">
        <v>5</v>
      </c>
      <c r="P104" s="157"/>
      <c r="Q104" s="1033" t="s">
        <v>132</v>
      </c>
      <c r="R104" s="1034" t="s">
        <v>133</v>
      </c>
      <c r="S104" s="1035"/>
      <c r="T104" s="182">
        <f>G105*T105</f>
        <v>0</v>
      </c>
      <c r="U104" s="157"/>
      <c r="W104" s="183" t="s">
        <v>164</v>
      </c>
      <c r="X104" s="218">
        <v>0.11899999999999999</v>
      </c>
      <c r="Y104" s="219">
        <v>4.8000000000000001E-2</v>
      </c>
      <c r="Z104" s="217">
        <v>0.125</v>
      </c>
      <c r="AA104" s="441">
        <v>2.4080000000000001E-2</v>
      </c>
      <c r="AB104" s="157"/>
      <c r="AC104" s="592" t="s">
        <v>448</v>
      </c>
      <c r="AD104" s="594">
        <v>7</v>
      </c>
      <c r="AE104" s="596"/>
    </row>
    <row r="105" spans="1:31" ht="14.95" thickBot="1" x14ac:dyDescent="0.25">
      <c r="A105" s="157"/>
      <c r="B105" s="1028"/>
      <c r="C105" s="175" t="s">
        <v>135</v>
      </c>
      <c r="D105" s="187"/>
      <c r="E105" s="188" t="s">
        <v>136</v>
      </c>
      <c r="F105" s="175" t="s">
        <v>120</v>
      </c>
      <c r="G105" s="189"/>
      <c r="H105" s="178" t="s">
        <v>104</v>
      </c>
      <c r="I105" s="190" t="s">
        <v>123</v>
      </c>
      <c r="J105" s="191">
        <f>INDEX($X$84:$X$114,G104,$X$84:$X$114)</f>
        <v>0.114</v>
      </c>
      <c r="K105" s="192">
        <f>IF(D105&gt;0,IF(G105*$J105&lt;$T104,G105*$T106,IF($D105&gt;K104,0,G105*$J105)),J107*J105)</f>
        <v>0</v>
      </c>
      <c r="L105" s="192">
        <f>IF(K107*$J105&lt;$T104,K107*$T106,IF($D105&gt;L104,0,K107*$J105))</f>
        <v>0</v>
      </c>
      <c r="M105" s="192">
        <f>IF(L107*$J105&lt;$T104,L107*$T106,IF($D105&gt;M104,0,L107*$J105))</f>
        <v>0</v>
      </c>
      <c r="N105" s="192">
        <f>IF(M107*$J105&lt;$T104,M107*$T106,IF($D105&gt;N104,0,M107*$J105))</f>
        <v>0</v>
      </c>
      <c r="O105" s="193">
        <f>IF(N107*$J105&lt;$T104,N107*$T106,IF($D105&gt;O104,0,N107*$J105))</f>
        <v>0</v>
      </c>
      <c r="P105" s="194">
        <f>IF(D105=0,G105*J105,"")</f>
        <v>0</v>
      </c>
      <c r="Q105" s="1033"/>
      <c r="R105" s="1036" t="s">
        <v>144</v>
      </c>
      <c r="S105" s="1037"/>
      <c r="T105" s="195">
        <f>INDEX($AA$84:$AA$114,G104,$AA$84:$AA$114)</f>
        <v>2.2960000000000001E-2</v>
      </c>
      <c r="U105" s="157"/>
      <c r="W105" s="196" t="s">
        <v>165</v>
      </c>
      <c r="X105" s="220">
        <v>0.114</v>
      </c>
      <c r="Y105" s="185">
        <v>4.5999999999999999E-2</v>
      </c>
      <c r="Z105" s="186">
        <v>0.125</v>
      </c>
      <c r="AA105" s="438">
        <v>2.2960000000000001E-2</v>
      </c>
      <c r="AB105" s="157"/>
      <c r="AC105" s="592" t="s">
        <v>449</v>
      </c>
      <c r="AD105" s="594">
        <v>7</v>
      </c>
      <c r="AE105" s="596"/>
    </row>
    <row r="106" spans="1:31" ht="14.95" thickBot="1" x14ac:dyDescent="0.25">
      <c r="A106" s="157"/>
      <c r="B106" s="157"/>
      <c r="C106" s="150"/>
      <c r="D106" s="150"/>
      <c r="E106" s="150"/>
      <c r="F106" s="150"/>
      <c r="G106" s="150"/>
      <c r="H106" s="164"/>
      <c r="I106" s="198" t="s">
        <v>124</v>
      </c>
      <c r="J106" s="199">
        <f>INDEX($Y$84:$Y$114,G104,$Y$84:$Y$114)</f>
        <v>4.3999999999999997E-2</v>
      </c>
      <c r="K106" s="200">
        <f>IF(OR($D$105&gt;K104,$D$105+$G$104-1&lt;K104),0,$G$105*$J$106)</f>
        <v>0</v>
      </c>
      <c r="L106" s="200">
        <f>IF(L104+1=$D105+$G104,$G105-K106-$P106,IF(AND(L104&gt;=$D105,L104&lt;$D105+$G104-1),$G105*$J106,0))</f>
        <v>0</v>
      </c>
      <c r="M106" s="200">
        <f>IF(M104+1=$D105+$G104,$G105-K106-L106-$P106,IF(AND(M104&gt;=$D105,M104&lt;$D105+$G104-1),$G105*$J106,0))</f>
        <v>0</v>
      </c>
      <c r="N106" s="200">
        <f>IF(N104+1=$D105+$G104,$G105-K106-L106-M106-$P106,IF(AND(N104&gt;=$D105,N104&lt;$D105+$G104-1),$G105*$J106,0))</f>
        <v>0</v>
      </c>
      <c r="O106" s="201">
        <f>IF(O104+1=$D105+$G104,$G105-K106-L106-M106-N106-$P106,IF(AND(O104&gt;=$D105,O104&lt;$D105+$G104-1),$G105*$J106,0))</f>
        <v>0</v>
      </c>
      <c r="P106" s="194">
        <f>IF(D105=0,G105*J106,0)</f>
        <v>0</v>
      </c>
      <c r="Q106" s="1033"/>
      <c r="R106" s="1038" t="s">
        <v>139</v>
      </c>
      <c r="S106" s="1039"/>
      <c r="T106" s="202">
        <f>INDEX($Z$84:$Z$114,G104,$Z$84:$Z$114)</f>
        <v>0.112</v>
      </c>
      <c r="U106" s="157"/>
      <c r="W106" s="196" t="s">
        <v>166</v>
      </c>
      <c r="X106" s="220">
        <v>0.109</v>
      </c>
      <c r="Y106" s="185">
        <v>4.3999999999999997E-2</v>
      </c>
      <c r="Z106" s="186">
        <v>0.112</v>
      </c>
      <c r="AA106" s="438">
        <v>2.2259999999999999E-2</v>
      </c>
      <c r="AB106" s="157"/>
      <c r="AC106" s="592" t="s">
        <v>450</v>
      </c>
      <c r="AD106" s="594">
        <v>7</v>
      </c>
      <c r="AE106" s="596"/>
    </row>
    <row r="107" spans="1:31" ht="14.95" thickBot="1" x14ac:dyDescent="0.25">
      <c r="A107" s="157"/>
      <c r="B107" s="157"/>
      <c r="C107" s="157"/>
      <c r="D107" s="150"/>
      <c r="E107" s="150"/>
      <c r="F107" s="150"/>
      <c r="G107" s="150"/>
      <c r="H107" s="164"/>
      <c r="I107" s="157"/>
      <c r="J107" s="204">
        <f>G105-P105</f>
        <v>0</v>
      </c>
      <c r="K107" s="204">
        <f>IF(D105&gt;0,G105-K105,J107-K105)</f>
        <v>0</v>
      </c>
      <c r="L107" s="204">
        <f>K107-L105</f>
        <v>0</v>
      </c>
      <c r="M107" s="204">
        <f>L107-M105</f>
        <v>0</v>
      </c>
      <c r="N107" s="204">
        <f>M107-N105</f>
        <v>0</v>
      </c>
      <c r="O107" s="204">
        <f>N107-O105</f>
        <v>0</v>
      </c>
      <c r="P107" s="157"/>
      <c r="Q107" s="205"/>
      <c r="R107" s="205"/>
      <c r="S107" s="205"/>
      <c r="T107" s="205"/>
      <c r="U107" s="157"/>
      <c r="W107" s="196" t="s">
        <v>167</v>
      </c>
      <c r="X107" s="220">
        <v>0.104</v>
      </c>
      <c r="Y107" s="185">
        <v>4.2000000000000003E-2</v>
      </c>
      <c r="Z107" s="186">
        <v>0.112</v>
      </c>
      <c r="AA107" s="438">
        <v>2.1569999999999999E-2</v>
      </c>
      <c r="AB107" s="157"/>
      <c r="AC107" s="592" t="s">
        <v>451</v>
      </c>
      <c r="AD107" s="594">
        <v>7</v>
      </c>
      <c r="AE107" s="596"/>
    </row>
    <row r="108" spans="1:31" ht="14.95" thickBot="1" x14ac:dyDescent="0.25">
      <c r="A108" s="157"/>
      <c r="B108" s="1027" t="s">
        <v>168</v>
      </c>
      <c r="C108" s="175" t="s">
        <v>128</v>
      </c>
      <c r="D108" s="1029"/>
      <c r="E108" s="1030"/>
      <c r="F108" s="176" t="s">
        <v>129</v>
      </c>
      <c r="G108" s="177"/>
      <c r="H108" s="178" t="s">
        <v>130</v>
      </c>
      <c r="I108" s="1031" t="s">
        <v>168</v>
      </c>
      <c r="J108" s="1032"/>
      <c r="K108" s="179">
        <v>1</v>
      </c>
      <c r="L108" s="180">
        <v>2</v>
      </c>
      <c r="M108" s="180">
        <v>3</v>
      </c>
      <c r="N108" s="180">
        <v>4</v>
      </c>
      <c r="O108" s="181">
        <v>5</v>
      </c>
      <c r="P108" s="157"/>
      <c r="Q108" s="1033" t="s">
        <v>132</v>
      </c>
      <c r="R108" s="1034" t="s">
        <v>133</v>
      </c>
      <c r="S108" s="1035"/>
      <c r="T108" s="182">
        <f>G109*T109</f>
        <v>0</v>
      </c>
      <c r="U108" s="157"/>
      <c r="W108" s="196" t="s">
        <v>169</v>
      </c>
      <c r="X108" s="220">
        <v>0.1</v>
      </c>
      <c r="Y108" s="185">
        <v>0.04</v>
      </c>
      <c r="Z108" s="186">
        <v>0.112</v>
      </c>
      <c r="AA108" s="438">
        <v>2.0580000000000001E-2</v>
      </c>
      <c r="AB108" s="157"/>
      <c r="AC108" s="592" t="s">
        <v>452</v>
      </c>
      <c r="AD108" s="594">
        <v>7</v>
      </c>
      <c r="AE108" s="596"/>
    </row>
    <row r="109" spans="1:31" ht="14.3" customHeight="1" thickBot="1" x14ac:dyDescent="0.25">
      <c r="A109" s="157"/>
      <c r="B109" s="1028"/>
      <c r="C109" s="175" t="s">
        <v>135</v>
      </c>
      <c r="D109" s="187"/>
      <c r="E109" s="188" t="s">
        <v>136</v>
      </c>
      <c r="F109" s="175" t="s">
        <v>120</v>
      </c>
      <c r="G109" s="189"/>
      <c r="H109" s="178" t="s">
        <v>104</v>
      </c>
      <c r="I109" s="190" t="s">
        <v>123</v>
      </c>
      <c r="J109" s="191">
        <f>INDEX($X$84:$X$114,G108,$X$84:$X$114)</f>
        <v>9.6000000000000002E-2</v>
      </c>
      <c r="K109" s="192">
        <f>IF(D109&gt;0,IF(G109*$J109&lt;$T108,G109*$T110,IF($D109&gt;K108,0,G109*$J109)),J111*J109)</f>
        <v>0</v>
      </c>
      <c r="L109" s="192">
        <f>IF(K111*$J109&lt;$T108,K111*$T110,IF($D109&gt;L108,0,K111*$J109))</f>
        <v>0</v>
      </c>
      <c r="M109" s="192">
        <f>IF(L111*$J109&lt;$T108,L111*$T110,IF($D109&gt;M108,0,L111*$J109))</f>
        <v>0</v>
      </c>
      <c r="N109" s="192">
        <f>IF(M111*$J109&lt;$T108,M111*$T110,IF($D109&gt;N108,0,M111*$J109))</f>
        <v>0</v>
      </c>
      <c r="O109" s="193">
        <f>IF(N111*$J109&lt;$T108,N111*$T110,IF($D109&gt;O108,0,N111*$J109))</f>
        <v>0</v>
      </c>
      <c r="P109" s="194">
        <f>IF(D109=0,G109*J109,"")</f>
        <v>0</v>
      </c>
      <c r="Q109" s="1033"/>
      <c r="R109" s="1036" t="s">
        <v>144</v>
      </c>
      <c r="S109" s="1037"/>
      <c r="T109" s="195">
        <f>INDEX($AA$84:$AA$114,G108,$AA$84:$AA$114)</f>
        <v>1.9890000000000001E-2</v>
      </c>
      <c r="U109" s="157"/>
      <c r="W109" s="206" t="s">
        <v>170</v>
      </c>
      <c r="X109" s="203">
        <v>9.6000000000000002E-2</v>
      </c>
      <c r="Y109" s="210">
        <v>3.9E-2</v>
      </c>
      <c r="Z109" s="209">
        <v>0.1</v>
      </c>
      <c r="AA109" s="439">
        <v>1.9890000000000001E-2</v>
      </c>
      <c r="AB109" s="157"/>
      <c r="AC109" s="592" t="s">
        <v>453</v>
      </c>
      <c r="AD109" s="594">
        <v>7</v>
      </c>
      <c r="AE109" s="596"/>
    </row>
    <row r="110" spans="1:31" ht="14.95" thickBot="1" x14ac:dyDescent="0.25">
      <c r="A110" s="157"/>
      <c r="B110" s="157"/>
      <c r="C110" s="157"/>
      <c r="D110" s="157"/>
      <c r="E110" s="157"/>
      <c r="F110" s="157"/>
      <c r="G110" s="157"/>
      <c r="H110" s="164"/>
      <c r="I110" s="198" t="s">
        <v>124</v>
      </c>
      <c r="J110" s="199">
        <f>INDEX($Y$84:$Y$114,G108,$Y$84:$Y$114)</f>
        <v>3.7999999999999999E-2</v>
      </c>
      <c r="K110" s="200">
        <f>IF(OR($D$109&gt;K108,$D$109+$G$108-1&lt;K108),0,$G$109*$J$110)</f>
        <v>0</v>
      </c>
      <c r="L110" s="200">
        <f>IF(L108+1=$D109+$G108,$G109-K110-$P110,IF(AND(L108&gt;=$D109,L108&lt;$D109+$G108-1),$G109*$J110,0))</f>
        <v>0</v>
      </c>
      <c r="M110" s="200">
        <f>IF(M108+1=$D109+$G108,$G109-K110-L110-$P110,IF(AND(M108&gt;=$D109,M108&lt;$D109+$G108-1),$G109*$J110,0))</f>
        <v>0</v>
      </c>
      <c r="N110" s="200">
        <f>IF(N108+1=$D109+$G108,$G109-K110-L110-M110-$P110,IF(AND(N108&gt;=$D109,N108&lt;$D109+$G108-1),$G109*$J110,0))</f>
        <v>0</v>
      </c>
      <c r="O110" s="201">
        <f>IF(O108+1=$D109+$G108,$G109-K110-L110-M110-N110-$P110,IF(AND(O108&gt;=$D109,O108&lt;$D109+$G108-1),$G109*$J110,0))</f>
        <v>0</v>
      </c>
      <c r="P110" s="194">
        <f>IF(D109=0,G109*J110,0)</f>
        <v>0</v>
      </c>
      <c r="Q110" s="1033"/>
      <c r="R110" s="1038" t="s">
        <v>139</v>
      </c>
      <c r="S110" s="1039"/>
      <c r="T110" s="202">
        <f>INDEX($Z$84:$Z$114,G108,$Z$84:$Z$114)</f>
        <v>0.1</v>
      </c>
      <c r="U110" s="157"/>
      <c r="W110" s="206" t="s">
        <v>171</v>
      </c>
      <c r="X110" s="203">
        <v>9.2999999999999999E-2</v>
      </c>
      <c r="Y110" s="208">
        <v>3.7999999999999999E-2</v>
      </c>
      <c r="Z110" s="209">
        <v>0.1</v>
      </c>
      <c r="AA110" s="439">
        <v>1.9019999999999999E-2</v>
      </c>
      <c r="AB110" s="157"/>
      <c r="AC110" s="598" t="s">
        <v>454</v>
      </c>
      <c r="AD110" s="599">
        <v>4</v>
      </c>
      <c r="AE110" s="600"/>
    </row>
    <row r="111" spans="1:31" ht="13.85" thickBot="1" x14ac:dyDescent="0.25">
      <c r="A111" s="157"/>
      <c r="B111" s="157"/>
      <c r="C111" s="157"/>
      <c r="D111" s="157"/>
      <c r="E111" s="157"/>
      <c r="F111" s="157"/>
      <c r="G111" s="157"/>
      <c r="H111" s="157"/>
      <c r="I111" s="157"/>
      <c r="J111" s="204">
        <f>G109-P109</f>
        <v>0</v>
      </c>
      <c r="K111" s="204">
        <f>IF(D109&gt;0,G109-K109,J111-K109)</f>
        <v>0</v>
      </c>
      <c r="L111" s="204">
        <f>K111-L109</f>
        <v>0</v>
      </c>
      <c r="M111" s="204">
        <f>L111-M109</f>
        <v>0</v>
      </c>
      <c r="N111" s="204">
        <f>M111-N109</f>
        <v>0</v>
      </c>
      <c r="O111" s="204">
        <f>N111-O109</f>
        <v>0</v>
      </c>
      <c r="P111" s="157"/>
      <c r="Q111" s="157"/>
      <c r="R111" s="157"/>
      <c r="S111" s="157"/>
      <c r="T111" s="157"/>
      <c r="U111" s="157"/>
      <c r="W111" s="206" t="s">
        <v>172</v>
      </c>
      <c r="X111" s="203">
        <v>8.8999999999999996E-2</v>
      </c>
      <c r="Y111" s="210">
        <v>3.5999999999999997E-2</v>
      </c>
      <c r="Z111" s="209">
        <v>9.0999999999999998E-2</v>
      </c>
      <c r="AA111" s="439">
        <v>1.866E-2</v>
      </c>
      <c r="AB111" s="157"/>
    </row>
    <row r="112" spans="1:31" ht="13.85" thickBot="1" x14ac:dyDescent="0.25">
      <c r="A112" s="157"/>
      <c r="B112" s="1027" t="s">
        <v>173</v>
      </c>
      <c r="C112" s="175" t="s">
        <v>128</v>
      </c>
      <c r="D112" s="1029"/>
      <c r="E112" s="1030"/>
      <c r="F112" s="176" t="s">
        <v>129</v>
      </c>
      <c r="G112" s="177"/>
      <c r="H112" s="178" t="s">
        <v>130</v>
      </c>
      <c r="I112" s="1031" t="s">
        <v>173</v>
      </c>
      <c r="J112" s="1032"/>
      <c r="K112" s="179">
        <v>1</v>
      </c>
      <c r="L112" s="180">
        <v>2</v>
      </c>
      <c r="M112" s="180">
        <v>3</v>
      </c>
      <c r="N112" s="180">
        <v>4</v>
      </c>
      <c r="O112" s="181">
        <v>5</v>
      </c>
      <c r="P112" s="157"/>
      <c r="Q112" s="1033" t="s">
        <v>132</v>
      </c>
      <c r="R112" s="1034" t="s">
        <v>133</v>
      </c>
      <c r="S112" s="1035"/>
      <c r="T112" s="182">
        <f>G113*T113</f>
        <v>0</v>
      </c>
      <c r="U112" s="157"/>
      <c r="W112" s="206" t="s">
        <v>174</v>
      </c>
      <c r="X112" s="203">
        <v>8.5999999999999993E-2</v>
      </c>
      <c r="Y112" s="210">
        <v>3.5000000000000003E-2</v>
      </c>
      <c r="Z112" s="209">
        <v>9.0999999999999998E-2</v>
      </c>
      <c r="AA112" s="439">
        <v>1.8030000000000001E-2</v>
      </c>
      <c r="AB112" s="157"/>
    </row>
    <row r="113" spans="1:28" ht="13.85" thickBot="1" x14ac:dyDescent="0.25">
      <c r="A113" s="157"/>
      <c r="B113" s="1028"/>
      <c r="C113" s="175" t="s">
        <v>135</v>
      </c>
      <c r="D113" s="187"/>
      <c r="E113" s="188" t="s">
        <v>136</v>
      </c>
      <c r="F113" s="175" t="s">
        <v>120</v>
      </c>
      <c r="G113" s="189"/>
      <c r="H113" s="178" t="s">
        <v>104</v>
      </c>
      <c r="I113" s="190" t="s">
        <v>123</v>
      </c>
      <c r="J113" s="191">
        <f>INDEX($X$84:$X$113,G112,$X$84:$X$113)</f>
        <v>8.3000000000000004E-2</v>
      </c>
      <c r="K113" s="192">
        <f>IF(D113&gt;0,IF(G113*$J113&lt;$T112,G113*$T114,IF($D113&gt;K112,0,G113*$J113)),J115*J113)</f>
        <v>0</v>
      </c>
      <c r="L113" s="192">
        <f>IF(K115*$J113&lt;$T112,K115*$T114,IF($D113&gt;L112,0,K115*$J113))</f>
        <v>0</v>
      </c>
      <c r="M113" s="192">
        <f>IF(L115*$J113&lt;$T112,L115*$T114,IF($D113&gt;M112,0,L115*$J113))</f>
        <v>0</v>
      </c>
      <c r="N113" s="192">
        <f>IF(M115*$J113&lt;$T112,M115*$T114,IF($D113&gt;N112,0,M115*$J113))</f>
        <v>0</v>
      </c>
      <c r="O113" s="193">
        <f>IF(N115*$J113&lt;$T112,N115*$T114,IF($D113&gt;O112,0,N115*$J113))</f>
        <v>0</v>
      </c>
      <c r="P113" s="194">
        <f>IF(D113=0,G113*J113,"")</f>
        <v>0</v>
      </c>
      <c r="Q113" s="1033"/>
      <c r="R113" s="1036" t="s">
        <v>144</v>
      </c>
      <c r="S113" s="1037"/>
      <c r="T113" s="195">
        <f>INDEX($AA$84:$AA$113,G112,$AA$84:$AA$113)</f>
        <v>1.7659999999999999E-2</v>
      </c>
      <c r="U113" s="157"/>
      <c r="W113" s="211" t="s">
        <v>175</v>
      </c>
      <c r="X113" s="221">
        <v>8.3000000000000004E-2</v>
      </c>
      <c r="Y113" s="213">
        <v>3.4000000000000002E-2</v>
      </c>
      <c r="Z113" s="214">
        <v>8.4000000000000005E-2</v>
      </c>
      <c r="AA113" s="440">
        <v>1.7659999999999999E-2</v>
      </c>
      <c r="AB113" s="157"/>
    </row>
    <row r="114" spans="1:28" ht="13.85" thickBot="1" x14ac:dyDescent="0.25">
      <c r="A114" s="157"/>
      <c r="B114" s="157"/>
      <c r="C114" s="157"/>
      <c r="D114" s="157"/>
      <c r="E114" s="157"/>
      <c r="F114" s="157"/>
      <c r="G114" s="157"/>
      <c r="H114" s="164"/>
      <c r="I114" s="198" t="s">
        <v>124</v>
      </c>
      <c r="J114" s="199">
        <f>INDEX($Y$84:$Y$114,G112,$Y$84:$Y$114)</f>
        <v>3.3000000000000002E-2</v>
      </c>
      <c r="K114" s="200">
        <f>IF(OR($D$113&gt;K112,$D$113+$G$112-1&lt;K112),0,$G$113*$J$114)</f>
        <v>0</v>
      </c>
      <c r="L114" s="200">
        <f>IF(L112+1=$D113+$G112,$G113-K114-$P114,IF(AND(L112&gt;=$D113,L112&lt;$D113+$G112-1),$G113*$J114,0))</f>
        <v>0</v>
      </c>
      <c r="M114" s="200">
        <f>IF(M112+1=$D113+$G112,$G113-K114-L114-$P114,IF(AND(M112&gt;=$D113,M112&lt;$D113+$G112-1),$G113*$J114,0))</f>
        <v>0</v>
      </c>
      <c r="N114" s="200">
        <f>IF(N112+1=$D113+$G112,$G113-K114-L114-M114-$P114,IF(AND(N112&gt;=$D113,N112&lt;$D113+$G112-1),$G113*$J114,0))</f>
        <v>0</v>
      </c>
      <c r="O114" s="201">
        <f>IF(O112+1=$D113+$G112,$G113-K114-L114-M114-N114-$P114,IF(AND(O112&gt;=$D113,O112&lt;$D113+$G112-1),$G113*$J114,0))</f>
        <v>0</v>
      </c>
      <c r="P114" s="194">
        <f>IF(D113=0,G113*J114,0)</f>
        <v>0</v>
      </c>
      <c r="Q114" s="1033"/>
      <c r="R114" s="1038" t="s">
        <v>139</v>
      </c>
      <c r="S114" s="1039"/>
      <c r="T114" s="202">
        <f>INDEX($Z$84:$Z$114,G112,$Z$84:$Z$114)</f>
        <v>8.4000000000000005E-2</v>
      </c>
      <c r="U114" s="157"/>
      <c r="W114" s="183" t="s">
        <v>176</v>
      </c>
      <c r="X114" s="222">
        <v>8.1000000000000003E-2</v>
      </c>
      <c r="Y114" s="219">
        <v>3.3000000000000002E-2</v>
      </c>
      <c r="Z114" s="217">
        <v>8.4000000000000005E-2</v>
      </c>
      <c r="AA114" s="441">
        <v>1.6879999999999999E-2</v>
      </c>
      <c r="AB114" s="157"/>
    </row>
    <row r="115" spans="1:28" ht="13.85" thickBot="1" x14ac:dyDescent="0.25">
      <c r="A115" s="157"/>
      <c r="B115" s="157"/>
      <c r="C115" s="157"/>
      <c r="D115" s="157"/>
      <c r="E115" s="157"/>
      <c r="F115" s="157"/>
      <c r="G115" s="157"/>
      <c r="H115" s="157"/>
      <c r="I115" s="157"/>
      <c r="J115" s="204">
        <f>G113-P113</f>
        <v>0</v>
      </c>
      <c r="K115" s="204">
        <f>IF(D113&gt;0,G113-K113,J115-K113)</f>
        <v>0</v>
      </c>
      <c r="L115" s="204">
        <f>K115-L113</f>
        <v>0</v>
      </c>
      <c r="M115" s="204">
        <f>L115-M113</f>
        <v>0</v>
      </c>
      <c r="N115" s="204">
        <f>M115-N113</f>
        <v>0</v>
      </c>
      <c r="O115" s="204">
        <f>N115-O113</f>
        <v>0</v>
      </c>
      <c r="P115" s="157"/>
      <c r="Q115" s="157"/>
      <c r="R115" s="157"/>
      <c r="S115" s="157"/>
      <c r="T115" s="157"/>
      <c r="U115" s="157"/>
      <c r="W115" s="196" t="s">
        <v>177</v>
      </c>
      <c r="X115" s="210">
        <v>7.8E-2</v>
      </c>
      <c r="Y115" s="185">
        <v>3.2000000000000001E-2</v>
      </c>
      <c r="Z115" s="186">
        <v>8.4000000000000005E-2</v>
      </c>
      <c r="AA115" s="438">
        <v>1.6549999999999999E-2</v>
      </c>
      <c r="AB115" s="157"/>
    </row>
    <row r="116" spans="1:28" ht="13.85" thickBot="1" x14ac:dyDescent="0.25">
      <c r="A116" s="157"/>
      <c r="B116" s="1027" t="s">
        <v>178</v>
      </c>
      <c r="C116" s="175" t="s">
        <v>128</v>
      </c>
      <c r="D116" s="1029"/>
      <c r="E116" s="1030"/>
      <c r="F116" s="176" t="s">
        <v>129</v>
      </c>
      <c r="G116" s="177"/>
      <c r="H116" s="178" t="s">
        <v>130</v>
      </c>
      <c r="I116" s="1031" t="s">
        <v>178</v>
      </c>
      <c r="J116" s="1032"/>
      <c r="K116" s="179">
        <v>1</v>
      </c>
      <c r="L116" s="180">
        <v>2</v>
      </c>
      <c r="M116" s="180">
        <v>3</v>
      </c>
      <c r="N116" s="180">
        <v>4</v>
      </c>
      <c r="O116" s="181">
        <v>5</v>
      </c>
      <c r="P116" s="157"/>
      <c r="Q116" s="1033" t="s">
        <v>132</v>
      </c>
      <c r="R116" s="1034" t="s">
        <v>133</v>
      </c>
      <c r="S116" s="1035"/>
      <c r="T116" s="182">
        <f>G117*T117</f>
        <v>0</v>
      </c>
      <c r="U116" s="157"/>
      <c r="W116" s="196" t="s">
        <v>179</v>
      </c>
      <c r="X116" s="210">
        <v>7.5999999999999998E-2</v>
      </c>
      <c r="Y116" s="185">
        <v>3.1E-2</v>
      </c>
      <c r="Z116" s="186">
        <v>7.6999999999999999E-2</v>
      </c>
      <c r="AA116" s="438">
        <v>1.585E-2</v>
      </c>
      <c r="AB116" s="157"/>
    </row>
    <row r="117" spans="1:28" ht="13.85" thickBot="1" x14ac:dyDescent="0.25">
      <c r="A117" s="157"/>
      <c r="B117" s="1028"/>
      <c r="C117" s="175" t="s">
        <v>135</v>
      </c>
      <c r="D117" s="187"/>
      <c r="E117" s="188" t="s">
        <v>136</v>
      </c>
      <c r="F117" s="175" t="s">
        <v>120</v>
      </c>
      <c r="G117" s="189"/>
      <c r="H117" s="178" t="s">
        <v>104</v>
      </c>
      <c r="I117" s="190" t="s">
        <v>123</v>
      </c>
      <c r="J117" s="191">
        <f>INDEX($X$84:$X$117,G116,$X$84:$X$117)</f>
        <v>7.3999999999999996E-2</v>
      </c>
      <c r="K117" s="192">
        <f>IF(D117&gt;0,IF(G117*$J117&lt;$T116,G117*$T118,IF($D117&gt;K116,0,G117*$J117)),J119*J117)</f>
        <v>0</v>
      </c>
      <c r="L117" s="192">
        <f>IF(K119*$J117&lt;$T116,K119*$T118,IF($D117&gt;L116,0,K119*$J117))</f>
        <v>0</v>
      </c>
      <c r="M117" s="192">
        <f>IF(L119*$J117&lt;$T116,L119*$T118,IF($D117&gt;M116,0,L119*$J117))</f>
        <v>0</v>
      </c>
      <c r="N117" s="192">
        <f>IF(M119*$J117&lt;$T116,M119*$T118,IF($D117&gt;N116,0,M119*$J117))</f>
        <v>0</v>
      </c>
      <c r="O117" s="193">
        <f>IF(N119*$J117&lt;$T116,N119*$T118,IF($D117&gt;O116,0,N119*$J117))</f>
        <v>0</v>
      </c>
      <c r="P117" s="194">
        <f>IF(D117=0,G117*J117,"")</f>
        <v>0</v>
      </c>
      <c r="Q117" s="1033"/>
      <c r="R117" s="1036" t="s">
        <v>144</v>
      </c>
      <c r="S117" s="1037"/>
      <c r="T117" s="195">
        <f>INDEX($AA$84:$AA$117,G116,$AA$84:$AA$117)</f>
        <v>1.532E-2</v>
      </c>
      <c r="U117" s="157"/>
      <c r="W117" s="196" t="s">
        <v>180</v>
      </c>
      <c r="X117" s="210">
        <v>7.3999999999999996E-2</v>
      </c>
      <c r="Y117" s="185">
        <v>0.03</v>
      </c>
      <c r="Z117" s="186">
        <v>7.6999999999999999E-2</v>
      </c>
      <c r="AA117" s="438">
        <v>1.532E-2</v>
      </c>
      <c r="AB117" s="157"/>
    </row>
    <row r="118" spans="1:28" ht="13.85" thickBot="1" x14ac:dyDescent="0.25">
      <c r="A118" s="157"/>
      <c r="B118" s="157"/>
      <c r="C118" s="157"/>
      <c r="D118" s="150"/>
      <c r="E118" s="150"/>
      <c r="F118" s="150"/>
      <c r="G118" s="150"/>
      <c r="H118" s="164"/>
      <c r="I118" s="198" t="s">
        <v>124</v>
      </c>
      <c r="J118" s="199">
        <f>INDEX($Y$84:$Y$118,G116,$Y$84:$Y$118)</f>
        <v>2.9000000000000001E-2</v>
      </c>
      <c r="K118" s="200">
        <f>IF(OR($D$117&gt;K116,$D$117+$G$116-1&lt;K116),0,$G$117*$J$118)</f>
        <v>0</v>
      </c>
      <c r="L118" s="200">
        <f>IF(L116+1=$D117+$G116,$G117-K118-$P118,IF(AND(L116&gt;=$D117,L116&lt;$D117+$G116-1),$G117*$J118,0))</f>
        <v>0</v>
      </c>
      <c r="M118" s="200">
        <f>IF(M116+1=$D117+$G116,$G117-K118-L118-$P118,IF(AND(M116&gt;=$D117,M116&lt;$D117+$G116-1),$G117*$J118,0))</f>
        <v>0</v>
      </c>
      <c r="N118" s="200">
        <f>IF(N116+1=$D117+$G116,$G117-K118-L118-M118-$P118,IF(AND(N116&gt;=$D117,N116&lt;$D117+$G116-1),$G117*$J118,0))</f>
        <v>0</v>
      </c>
      <c r="O118" s="201">
        <f>IF(O116+1=$D117+$G116,$G117-K118-L118-M118-N118-$P118,IF(AND(O116&gt;=$D117,O116&lt;$D117+$G116-1),$G117*$J118,0))</f>
        <v>0</v>
      </c>
      <c r="P118" s="194">
        <f>IF(D117=0,G117*J118,0)</f>
        <v>0</v>
      </c>
      <c r="Q118" s="1033"/>
      <c r="R118" s="1038" t="s">
        <v>139</v>
      </c>
      <c r="S118" s="1039"/>
      <c r="T118" s="202">
        <f>INDEX($Z$84:$Z$118,G116,$Z$84:$Z$118)</f>
        <v>7.1999999999999995E-2</v>
      </c>
      <c r="U118" s="157"/>
      <c r="W118" s="196" t="s">
        <v>181</v>
      </c>
      <c r="X118" s="210">
        <v>7.0999999999999994E-2</v>
      </c>
      <c r="Y118" s="185">
        <v>2.9000000000000001E-2</v>
      </c>
      <c r="Z118" s="186">
        <v>7.1999999999999995E-2</v>
      </c>
      <c r="AA118" s="438">
        <v>1.532E-2</v>
      </c>
      <c r="AB118" s="157"/>
    </row>
    <row r="119" spans="1:28" ht="13.85" thickBot="1" x14ac:dyDescent="0.25">
      <c r="A119" s="157"/>
      <c r="B119" s="157"/>
      <c r="C119" s="157"/>
      <c r="D119" s="150"/>
      <c r="E119" s="150"/>
      <c r="F119" s="150"/>
      <c r="G119" s="150"/>
      <c r="H119" s="164"/>
      <c r="I119" s="157"/>
      <c r="J119" s="204">
        <f>G117-P117</f>
        <v>0</v>
      </c>
      <c r="K119" s="204">
        <f>IF(D117&gt;0,G117-K117,J119-K117)</f>
        <v>0</v>
      </c>
      <c r="L119" s="204">
        <f>K119-L117</f>
        <v>0</v>
      </c>
      <c r="M119" s="204">
        <f>L119-M117</f>
        <v>0</v>
      </c>
      <c r="N119" s="204">
        <f>M119-N117</f>
        <v>0</v>
      </c>
      <c r="O119" s="204">
        <f>N119-O117</f>
        <v>0</v>
      </c>
      <c r="P119" s="157"/>
      <c r="Q119" s="205"/>
      <c r="R119" s="205"/>
      <c r="S119" s="205"/>
      <c r="T119" s="205"/>
      <c r="U119" s="157"/>
      <c r="W119" s="206" t="s">
        <v>182</v>
      </c>
      <c r="X119" s="185">
        <v>6.9000000000000006E-2</v>
      </c>
      <c r="Y119" s="210">
        <v>2.8000000000000001E-2</v>
      </c>
      <c r="Z119" s="209">
        <v>7.1999999999999995E-2</v>
      </c>
      <c r="AA119" s="439">
        <v>1.494E-2</v>
      </c>
      <c r="AB119" s="157"/>
    </row>
    <row r="120" spans="1:28" ht="13.85" thickBot="1" x14ac:dyDescent="0.25">
      <c r="A120" s="157"/>
      <c r="B120" s="1027" t="s">
        <v>183</v>
      </c>
      <c r="C120" s="175" t="s">
        <v>128</v>
      </c>
      <c r="D120" s="1029"/>
      <c r="E120" s="1030"/>
      <c r="F120" s="176" t="s">
        <v>129</v>
      </c>
      <c r="G120" s="177"/>
      <c r="H120" s="178" t="s">
        <v>130</v>
      </c>
      <c r="I120" s="1031" t="s">
        <v>183</v>
      </c>
      <c r="J120" s="1032"/>
      <c r="K120" s="179">
        <v>1</v>
      </c>
      <c r="L120" s="180">
        <v>2</v>
      </c>
      <c r="M120" s="180">
        <v>3</v>
      </c>
      <c r="N120" s="180">
        <v>4</v>
      </c>
      <c r="O120" s="181">
        <v>5</v>
      </c>
      <c r="P120" s="157"/>
      <c r="Q120" s="1033" t="s">
        <v>132</v>
      </c>
      <c r="R120" s="1034" t="s">
        <v>133</v>
      </c>
      <c r="S120" s="1035"/>
      <c r="T120" s="182">
        <f>G121*T121</f>
        <v>0</v>
      </c>
      <c r="U120" s="157"/>
      <c r="W120" s="206" t="s">
        <v>184</v>
      </c>
      <c r="X120" s="185">
        <v>6.8000000000000005E-2</v>
      </c>
      <c r="Y120" s="210">
        <v>2.7E-2</v>
      </c>
      <c r="Z120" s="209">
        <v>7.1999999999999995E-2</v>
      </c>
      <c r="AA120" s="439">
        <v>1.4250000000000001E-2</v>
      </c>
      <c r="AB120" s="157"/>
    </row>
    <row r="121" spans="1:28" ht="13.85" thickBot="1" x14ac:dyDescent="0.25">
      <c r="A121" s="157"/>
      <c r="B121" s="1028"/>
      <c r="C121" s="175" t="s">
        <v>135</v>
      </c>
      <c r="D121" s="187"/>
      <c r="E121" s="188" t="s">
        <v>136</v>
      </c>
      <c r="F121" s="175" t="s">
        <v>120</v>
      </c>
      <c r="G121" s="189"/>
      <c r="H121" s="178" t="s">
        <v>104</v>
      </c>
      <c r="I121" s="190" t="s">
        <v>123</v>
      </c>
      <c r="J121" s="191">
        <f>INDEX($X$84:$X$121,G120,$X$84:$X$121)</f>
        <v>6.6000000000000003E-2</v>
      </c>
      <c r="K121" s="192">
        <f>IF(D121&gt;0,IF(G121*$J121&lt;$T120,G121*$T122,IF($D121&gt;K120,0,G121*$J121)),J123*J121)</f>
        <v>0</v>
      </c>
      <c r="L121" s="192">
        <f>IF(K123*$J121&lt;$T120,K123*$T122,IF($D121&gt;L120,0,K123*$J121))</f>
        <v>0</v>
      </c>
      <c r="M121" s="192">
        <f>IF(L123*$J121&lt;$T120,L123*$T122,IF($D121&gt;M120,0,L123*$J121))</f>
        <v>0</v>
      </c>
      <c r="N121" s="192">
        <f>IF(M123*$J121&lt;$T120,M123*$T122,IF($D121&gt;N120,0,M123*$J121))</f>
        <v>0</v>
      </c>
      <c r="O121" s="193">
        <f>IF(N123*$J121&lt;$T120,N123*$T122,IF($D121&gt;O120,0,N123*$J121))</f>
        <v>0</v>
      </c>
      <c r="P121" s="194">
        <f>IF(D121=0,G121*J121,"")</f>
        <v>0</v>
      </c>
      <c r="Q121" s="1033"/>
      <c r="R121" s="1036" t="s">
        <v>144</v>
      </c>
      <c r="S121" s="1037"/>
      <c r="T121" s="195">
        <f>INDEX($AA$84:$AA$121,G120,$AA$84:$AA$121)</f>
        <v>1.393E-2</v>
      </c>
      <c r="U121" s="157"/>
      <c r="W121" s="206" t="s">
        <v>185</v>
      </c>
      <c r="X121" s="185">
        <v>6.6000000000000003E-2</v>
      </c>
      <c r="Y121" s="210">
        <v>2.5999999999999999E-2</v>
      </c>
      <c r="Z121" s="209">
        <v>6.7000000000000004E-2</v>
      </c>
      <c r="AA121" s="439">
        <v>1.393E-2</v>
      </c>
      <c r="AB121" s="157"/>
    </row>
    <row r="122" spans="1:28" ht="13.85" thickBot="1" x14ac:dyDescent="0.25">
      <c r="A122" s="157"/>
      <c r="B122" s="157"/>
      <c r="C122" s="157"/>
      <c r="D122" s="157"/>
      <c r="E122" s="157"/>
      <c r="F122" s="157"/>
      <c r="G122" s="157"/>
      <c r="H122" s="164"/>
      <c r="I122" s="198" t="s">
        <v>124</v>
      </c>
      <c r="J122" s="199">
        <f>INDEX($Y$84:$Y$122,G120,$Y$84:$Y$122)</f>
        <v>2.5000000000000001E-2</v>
      </c>
      <c r="K122" s="200">
        <f>IF(OR($D$121&gt;K120,$D$121+$G$120-1&lt;K120),0,$G$121*$J$122)</f>
        <v>0</v>
      </c>
      <c r="L122" s="200">
        <f>IF(L120+1=$D121+$G120,$G121-K122-$P122,IF(AND(L120&gt;=$D121,L120&lt;$D121+$G120-1),$G121*$J122,0))</f>
        <v>0</v>
      </c>
      <c r="M122" s="200">
        <f>IF(M120+1=$D121+$G120,$G121-K122-L122-$P122,IF(AND(M120&gt;=$D121,M120&lt;$D121+$G120-1),$G121*$J122,0))</f>
        <v>0</v>
      </c>
      <c r="N122" s="200">
        <f>IF(N120+1=$D121+$G120,$G121-K122-L122-M122-$P122,IF(AND(N120&gt;=$D121,N120&lt;$D121+$G120-1),$G121*$J122,0))</f>
        <v>0</v>
      </c>
      <c r="O122" s="201">
        <f>IF(O120+1=$D121+$G120,$G121-K122-L122-M122-N122-$P122,IF(AND(O120&gt;=$D121,O120&lt;$D121+$G120-1),$G121*$J122,0))</f>
        <v>0</v>
      </c>
      <c r="P122" s="194">
        <f>IF(D121=0,G121*J122,0)</f>
        <v>0</v>
      </c>
      <c r="Q122" s="1033"/>
      <c r="R122" s="1038" t="s">
        <v>139</v>
      </c>
      <c r="S122" s="1039"/>
      <c r="T122" s="202">
        <f>INDEX($Z$84:$Z$122,G120,$Z$84:$Z$122)</f>
        <v>6.7000000000000004E-2</v>
      </c>
      <c r="U122" s="157"/>
      <c r="W122" s="206" t="s">
        <v>186</v>
      </c>
      <c r="X122" s="185">
        <v>6.4000000000000001E-2</v>
      </c>
      <c r="Y122" s="210">
        <v>2.5000000000000001E-2</v>
      </c>
      <c r="Z122" s="209">
        <v>6.7000000000000004E-2</v>
      </c>
      <c r="AA122" s="439">
        <v>1.37E-2</v>
      </c>
      <c r="AB122" s="157"/>
    </row>
    <row r="123" spans="1:28" ht="13.85" thickBot="1" x14ac:dyDescent="0.25">
      <c r="A123" s="157"/>
      <c r="B123" s="157"/>
      <c r="C123" s="157"/>
      <c r="D123" s="157"/>
      <c r="E123" s="157"/>
      <c r="F123" s="157"/>
      <c r="G123" s="157"/>
      <c r="H123" s="157"/>
      <c r="I123" s="157"/>
      <c r="J123" s="204">
        <f>G121-P121</f>
        <v>0</v>
      </c>
      <c r="K123" s="204">
        <f>IF(D121&gt;0,G121-K121,J123-K121)</f>
        <v>0</v>
      </c>
      <c r="L123" s="204">
        <f>K123-L121</f>
        <v>0</v>
      </c>
      <c r="M123" s="204">
        <f>L123-M121</f>
        <v>0</v>
      </c>
      <c r="N123" s="204">
        <f>M123-N121</f>
        <v>0</v>
      </c>
      <c r="O123" s="204">
        <f>N123-O121</f>
        <v>0</v>
      </c>
      <c r="P123" s="157"/>
      <c r="Q123" s="157"/>
      <c r="R123" s="157"/>
      <c r="S123" s="157"/>
      <c r="T123" s="157"/>
      <c r="U123" s="157"/>
      <c r="W123" s="211" t="s">
        <v>187</v>
      </c>
      <c r="X123" s="223">
        <v>6.3E-2</v>
      </c>
      <c r="Y123" s="213">
        <v>2.5000000000000001E-2</v>
      </c>
      <c r="Z123" s="214">
        <v>6.7000000000000004E-2</v>
      </c>
      <c r="AA123" s="440">
        <v>1.3169999999999999E-2</v>
      </c>
      <c r="AB123" s="157"/>
    </row>
    <row r="124" spans="1:28" ht="13.85" thickBot="1" x14ac:dyDescent="0.25">
      <c r="A124" s="157"/>
      <c r="B124" s="157"/>
      <c r="C124" s="157"/>
      <c r="D124" s="157"/>
      <c r="E124" s="157"/>
      <c r="F124" s="224" t="s">
        <v>188</v>
      </c>
      <c r="G124" s="225">
        <f>G85+G89+G93+G97+G101+G105+G109+G113+G117+G121</f>
        <v>0</v>
      </c>
      <c r="H124" s="226" t="s">
        <v>104</v>
      </c>
      <c r="I124" s="157"/>
      <c r="J124" s="157"/>
      <c r="K124" s="157"/>
      <c r="L124" s="157"/>
      <c r="M124" s="157"/>
      <c r="N124" s="157"/>
      <c r="O124" s="157"/>
      <c r="P124" s="157"/>
      <c r="W124" s="157"/>
      <c r="X124" s="157"/>
      <c r="Y124" s="157"/>
      <c r="Z124" s="157"/>
      <c r="AA124" s="157"/>
      <c r="AB124" s="157"/>
    </row>
    <row r="125" spans="1:28" ht="13.85" thickBot="1" x14ac:dyDescent="0.25">
      <c r="A125" s="157"/>
      <c r="B125" s="157"/>
      <c r="C125" s="157"/>
      <c r="D125" s="157"/>
      <c r="E125" s="157"/>
      <c r="F125" s="157"/>
      <c r="G125" s="157"/>
      <c r="H125" s="157"/>
      <c r="I125" s="164"/>
      <c r="J125" s="227"/>
      <c r="K125" s="228">
        <v>1</v>
      </c>
      <c r="L125" s="228">
        <v>2</v>
      </c>
      <c r="M125" s="228">
        <v>3</v>
      </c>
      <c r="N125" s="228">
        <v>4</v>
      </c>
      <c r="O125" s="228">
        <v>5</v>
      </c>
      <c r="P125" s="157"/>
    </row>
    <row r="126" spans="1:28" x14ac:dyDescent="0.2">
      <c r="A126" s="157"/>
      <c r="B126" s="157"/>
      <c r="C126" s="157"/>
      <c r="D126" s="157"/>
      <c r="E126" s="157"/>
      <c r="F126" s="157"/>
      <c r="G126" s="157"/>
      <c r="H126" s="157"/>
      <c r="I126" s="229">
        <v>2</v>
      </c>
      <c r="J126" s="230" t="s">
        <v>123</v>
      </c>
      <c r="K126" s="231">
        <f t="shared" ref="K126:O127" si="19">K93+K97+K101+K85+K89+K105+K109+K113+K117+K121</f>
        <v>0</v>
      </c>
      <c r="L126" s="231">
        <f t="shared" si="19"/>
        <v>0</v>
      </c>
      <c r="M126" s="231">
        <f t="shared" si="19"/>
        <v>0</v>
      </c>
      <c r="N126" s="231">
        <f t="shared" si="19"/>
        <v>0</v>
      </c>
      <c r="O126" s="231">
        <f t="shared" si="19"/>
        <v>0</v>
      </c>
      <c r="P126" s="232"/>
      <c r="Q126" s="233"/>
    </row>
    <row r="127" spans="1:28" ht="13.85" thickBot="1" x14ac:dyDescent="0.25">
      <c r="A127" s="157"/>
      <c r="B127" s="157"/>
      <c r="C127" s="157"/>
      <c r="D127" s="157"/>
      <c r="E127" s="157"/>
      <c r="F127" s="157"/>
      <c r="G127" s="157"/>
      <c r="H127" s="157"/>
      <c r="I127" s="234"/>
      <c r="J127" s="235" t="s">
        <v>124</v>
      </c>
      <c r="K127" s="236">
        <f t="shared" si="19"/>
        <v>0</v>
      </c>
      <c r="L127" s="236">
        <f t="shared" si="19"/>
        <v>0</v>
      </c>
      <c r="M127" s="236">
        <f t="shared" si="19"/>
        <v>0</v>
      </c>
      <c r="N127" s="236">
        <f t="shared" si="19"/>
        <v>0</v>
      </c>
      <c r="O127" s="236">
        <f t="shared" si="19"/>
        <v>0</v>
      </c>
      <c r="P127" s="157"/>
      <c r="W127" s="149"/>
      <c r="X127" s="149"/>
      <c r="Y127" s="149"/>
      <c r="Z127" s="149"/>
      <c r="AA127" s="149"/>
    </row>
    <row r="128" spans="1:28" ht="13.85" thickBot="1" x14ac:dyDescent="0.25">
      <c r="A128" s="157"/>
      <c r="B128" s="157"/>
      <c r="C128" s="157"/>
      <c r="D128" s="157"/>
      <c r="E128" s="157"/>
      <c r="F128" s="157"/>
      <c r="G128" s="157"/>
      <c r="H128" s="157"/>
      <c r="I128" s="157"/>
      <c r="J128" s="157"/>
      <c r="K128" s="157"/>
      <c r="L128" s="157"/>
      <c r="M128" s="157"/>
      <c r="N128" s="157"/>
      <c r="O128" s="157"/>
      <c r="P128" s="157"/>
    </row>
    <row r="129" spans="1:14" ht="17.75" thickTop="1" thickBot="1" x14ac:dyDescent="0.25">
      <c r="A129" s="157"/>
      <c r="B129" s="157"/>
      <c r="C129" s="1024" t="s">
        <v>189</v>
      </c>
      <c r="D129" s="1025"/>
      <c r="E129" s="1026"/>
      <c r="F129" s="157"/>
      <c r="G129" s="157"/>
      <c r="H129" s="157"/>
      <c r="I129" s="157"/>
      <c r="J129" s="157"/>
      <c r="K129" s="157"/>
      <c r="L129" s="157"/>
      <c r="M129" s="157"/>
      <c r="N129" s="157"/>
    </row>
    <row r="130" spans="1:14" ht="13.85" thickTop="1" x14ac:dyDescent="0.2">
      <c r="A130" s="157"/>
      <c r="B130" s="157"/>
      <c r="C130" s="157"/>
      <c r="D130" s="157"/>
      <c r="E130" s="157"/>
      <c r="F130" s="157"/>
      <c r="G130" s="237"/>
      <c r="H130" s="237"/>
      <c r="I130" s="237" t="s">
        <v>190</v>
      </c>
      <c r="J130" s="157"/>
      <c r="K130" s="157"/>
      <c r="L130" s="157"/>
      <c r="M130" s="157"/>
      <c r="N130" s="157"/>
    </row>
    <row r="131" spans="1:14" x14ac:dyDescent="0.2">
      <c r="A131" s="157"/>
      <c r="B131" s="157"/>
      <c r="C131" s="157"/>
      <c r="D131" s="157"/>
      <c r="E131" s="157"/>
      <c r="F131" s="157"/>
      <c r="G131" s="238" t="s">
        <v>191</v>
      </c>
      <c r="H131" s="238" t="s">
        <v>192</v>
      </c>
      <c r="I131" s="238" t="s">
        <v>193</v>
      </c>
      <c r="J131" s="157"/>
      <c r="K131" s="157"/>
      <c r="L131" s="157"/>
      <c r="M131" s="157"/>
      <c r="N131" s="157"/>
    </row>
    <row r="132" spans="1:14" x14ac:dyDescent="0.2">
      <c r="A132" s="157"/>
      <c r="B132" s="157"/>
      <c r="C132" s="157"/>
      <c r="D132" s="239">
        <v>8</v>
      </c>
      <c r="E132" s="240" t="s">
        <v>194</v>
      </c>
      <c r="F132" s="240"/>
      <c r="G132" s="241"/>
      <c r="H132" s="241"/>
      <c r="I132" s="241"/>
      <c r="J132" s="157"/>
      <c r="K132" s="157"/>
      <c r="L132" s="157"/>
      <c r="M132" s="157"/>
      <c r="N132" s="157"/>
    </row>
    <row r="133" spans="1:14" x14ac:dyDescent="0.2">
      <c r="A133" s="157"/>
      <c r="B133" s="157"/>
      <c r="C133" s="157"/>
      <c r="D133" s="227">
        <v>9</v>
      </c>
      <c r="E133" s="242" t="s">
        <v>195</v>
      </c>
      <c r="F133" s="242"/>
      <c r="G133" s="241"/>
      <c r="H133" s="241"/>
      <c r="I133" s="241"/>
      <c r="J133" s="157"/>
      <c r="K133" s="157"/>
      <c r="L133" s="157"/>
      <c r="M133" s="157"/>
      <c r="N133" s="157"/>
    </row>
    <row r="134" spans="1:14" x14ac:dyDescent="0.2">
      <c r="A134" s="157"/>
      <c r="B134" s="157"/>
      <c r="C134" s="157"/>
      <c r="D134" s="227">
        <v>10</v>
      </c>
      <c r="E134" s="242" t="s">
        <v>196</v>
      </c>
      <c r="F134" s="242"/>
      <c r="G134" s="241"/>
      <c r="H134" s="241"/>
      <c r="I134" s="241"/>
      <c r="J134" s="157"/>
      <c r="K134" s="157"/>
      <c r="L134" s="157"/>
      <c r="M134" s="157"/>
      <c r="N134" s="157"/>
    </row>
    <row r="135" spans="1:14" x14ac:dyDescent="0.2">
      <c r="A135" s="157"/>
      <c r="B135" s="157"/>
      <c r="C135" s="157"/>
      <c r="D135" s="227">
        <v>11</v>
      </c>
      <c r="E135" s="242" t="s">
        <v>197</v>
      </c>
      <c r="F135" s="242"/>
      <c r="G135" s="241"/>
      <c r="H135" s="241"/>
      <c r="I135" s="241"/>
      <c r="J135" s="157"/>
      <c r="K135" s="157"/>
      <c r="L135" s="157"/>
      <c r="M135" s="157"/>
      <c r="N135" s="157"/>
    </row>
    <row r="136" spans="1:14" x14ac:dyDescent="0.2">
      <c r="A136" s="157"/>
      <c r="B136" s="157"/>
      <c r="C136" s="157"/>
      <c r="D136" s="227">
        <v>12</v>
      </c>
      <c r="E136" s="242" t="s">
        <v>198</v>
      </c>
      <c r="F136" s="242"/>
      <c r="G136" s="241"/>
      <c r="H136" s="241"/>
      <c r="I136" s="241"/>
      <c r="J136" s="157"/>
      <c r="K136" s="157"/>
      <c r="L136" s="157"/>
      <c r="M136" s="157"/>
      <c r="N136" s="157"/>
    </row>
    <row r="137" spans="1:14" x14ac:dyDescent="0.2">
      <c r="A137" s="157"/>
      <c r="B137" s="157"/>
      <c r="C137" s="157"/>
      <c r="D137" s="243">
        <v>13</v>
      </c>
      <c r="E137" s="244" t="s">
        <v>199</v>
      </c>
      <c r="F137" s="244"/>
      <c r="G137" s="241"/>
      <c r="H137" s="241"/>
      <c r="I137" s="241"/>
      <c r="J137" s="157"/>
      <c r="K137" s="157"/>
      <c r="L137" s="157"/>
      <c r="M137" s="157"/>
      <c r="N137" s="157"/>
    </row>
    <row r="138" spans="1:14" x14ac:dyDescent="0.2">
      <c r="A138" s="157"/>
      <c r="B138" s="157"/>
      <c r="C138" s="157"/>
      <c r="D138" s="227">
        <v>14</v>
      </c>
      <c r="E138" s="242" t="s">
        <v>200</v>
      </c>
      <c r="F138" s="242"/>
      <c r="G138" s="241"/>
      <c r="H138" s="241"/>
      <c r="I138" s="241"/>
      <c r="J138" s="157"/>
      <c r="K138" s="157"/>
      <c r="L138" s="157"/>
      <c r="M138" s="157"/>
      <c r="N138" s="157"/>
    </row>
    <row r="139" spans="1:14" x14ac:dyDescent="0.2">
      <c r="A139" s="157"/>
      <c r="B139" s="157"/>
      <c r="C139" s="157"/>
      <c r="D139" s="227">
        <v>15</v>
      </c>
      <c r="E139" s="242" t="s">
        <v>201</v>
      </c>
      <c r="F139" s="242"/>
      <c r="G139" s="241"/>
      <c r="H139" s="241"/>
      <c r="I139" s="241"/>
      <c r="J139" s="157"/>
      <c r="K139" s="157"/>
      <c r="L139" s="157"/>
      <c r="M139" s="157"/>
      <c r="N139" s="157"/>
    </row>
    <row r="140" spans="1:14" x14ac:dyDescent="0.2">
      <c r="A140" s="157"/>
      <c r="B140" s="157"/>
      <c r="C140" s="157"/>
      <c r="D140" s="243">
        <v>16</v>
      </c>
      <c r="E140" s="244" t="s">
        <v>202</v>
      </c>
      <c r="F140" s="244"/>
      <c r="G140" s="241"/>
      <c r="H140" s="241"/>
      <c r="I140" s="241"/>
      <c r="J140" s="157"/>
      <c r="K140" s="157"/>
      <c r="L140" s="157"/>
      <c r="M140" s="157"/>
      <c r="N140" s="157"/>
    </row>
    <row r="141" spans="1:14" x14ac:dyDescent="0.2">
      <c r="A141" s="157"/>
      <c r="B141" s="157"/>
      <c r="C141" s="157"/>
      <c r="D141" s="227">
        <v>17</v>
      </c>
      <c r="E141" s="242" t="s">
        <v>203</v>
      </c>
      <c r="F141" s="242"/>
      <c r="G141" s="241"/>
      <c r="H141" s="241"/>
      <c r="I141" s="241"/>
      <c r="J141" s="157"/>
      <c r="K141" s="157"/>
      <c r="L141" s="157"/>
      <c r="M141" s="157"/>
      <c r="N141" s="157"/>
    </row>
    <row r="142" spans="1:14" x14ac:dyDescent="0.2">
      <c r="A142" s="157"/>
      <c r="B142" s="157"/>
      <c r="C142" s="157"/>
      <c r="D142" s="239">
        <v>18</v>
      </c>
      <c r="E142" s="240" t="s">
        <v>204</v>
      </c>
      <c r="F142" s="240"/>
      <c r="G142" s="241"/>
      <c r="H142" s="241"/>
      <c r="I142" s="241"/>
      <c r="J142" s="157"/>
      <c r="K142" s="157"/>
      <c r="L142" s="157"/>
      <c r="M142" s="157"/>
      <c r="N142" s="157"/>
    </row>
    <row r="143" spans="1:14" x14ac:dyDescent="0.2">
      <c r="A143" s="157"/>
      <c r="B143" s="157"/>
      <c r="C143" s="157"/>
      <c r="D143" s="239">
        <v>19</v>
      </c>
      <c r="E143" s="240" t="s">
        <v>205</v>
      </c>
      <c r="F143" s="240"/>
      <c r="G143" s="241"/>
      <c r="H143" s="241"/>
      <c r="I143" s="241"/>
      <c r="J143" s="157"/>
      <c r="K143" s="157"/>
      <c r="L143" s="157"/>
      <c r="M143" s="157"/>
      <c r="N143" s="157"/>
    </row>
    <row r="144" spans="1:14" x14ac:dyDescent="0.2">
      <c r="A144" s="157"/>
      <c r="B144" s="157"/>
      <c r="C144" s="157"/>
      <c r="D144" s="243">
        <v>20</v>
      </c>
      <c r="E144" s="244" t="s">
        <v>206</v>
      </c>
      <c r="F144" s="244"/>
      <c r="G144" s="241"/>
      <c r="H144" s="241"/>
      <c r="I144" s="241"/>
      <c r="J144" s="157"/>
      <c r="K144" s="157"/>
      <c r="L144" s="157"/>
      <c r="M144" s="157"/>
      <c r="N144" s="157"/>
    </row>
    <row r="145" spans="1:27" x14ac:dyDescent="0.2">
      <c r="A145" s="157"/>
      <c r="B145" s="157"/>
      <c r="C145" s="157"/>
      <c r="D145" s="239">
        <v>21</v>
      </c>
      <c r="E145" s="240" t="s">
        <v>207</v>
      </c>
      <c r="F145" s="240"/>
      <c r="G145" s="241"/>
      <c r="H145" s="241"/>
      <c r="I145" s="241"/>
      <c r="J145" s="157"/>
      <c r="K145" s="157"/>
      <c r="L145" s="157"/>
      <c r="M145" s="157"/>
      <c r="N145" s="157"/>
    </row>
    <row r="146" spans="1:27" x14ac:dyDescent="0.2">
      <c r="A146" s="157"/>
      <c r="B146" s="157"/>
      <c r="C146" s="157"/>
      <c r="D146" s="245">
        <v>22</v>
      </c>
      <c r="E146" s="246" t="s">
        <v>208</v>
      </c>
      <c r="F146" s="246"/>
      <c r="G146" s="241"/>
      <c r="H146" s="241"/>
      <c r="I146" s="241"/>
      <c r="J146" s="157"/>
      <c r="K146" s="157"/>
      <c r="L146" s="157"/>
      <c r="M146" s="157"/>
      <c r="N146" s="157"/>
    </row>
    <row r="147" spans="1:27" s="149" customFormat="1" x14ac:dyDescent="0.2">
      <c r="A147" s="150"/>
      <c r="B147" s="150"/>
      <c r="C147" s="150"/>
      <c r="D147" s="239">
        <v>23</v>
      </c>
      <c r="E147" s="240" t="s">
        <v>209</v>
      </c>
      <c r="F147" s="240"/>
      <c r="G147" s="241"/>
      <c r="H147" s="241"/>
      <c r="I147" s="241"/>
      <c r="J147" s="157"/>
      <c r="K147" s="157"/>
      <c r="L147" s="157"/>
      <c r="M147" s="157"/>
      <c r="N147" s="157"/>
      <c r="O147" s="46"/>
      <c r="P147" s="46"/>
      <c r="Q147" s="46"/>
      <c r="V147" s="47"/>
      <c r="W147" s="46"/>
      <c r="X147" s="46"/>
      <c r="Y147" s="46"/>
      <c r="Z147" s="46"/>
      <c r="AA147" s="46"/>
    </row>
    <row r="148" spans="1:27" x14ac:dyDescent="0.2">
      <c r="A148" s="157"/>
      <c r="B148" s="157"/>
      <c r="C148" s="157"/>
      <c r="D148" s="239">
        <v>24</v>
      </c>
      <c r="E148" s="247" t="s">
        <v>210</v>
      </c>
      <c r="F148" s="247"/>
      <c r="G148" s="241"/>
      <c r="H148" s="241"/>
      <c r="I148" s="241"/>
      <c r="J148" s="157"/>
      <c r="K148" s="157"/>
      <c r="L148" s="157"/>
      <c r="M148" s="157"/>
      <c r="N148" s="157"/>
    </row>
    <row r="149" spans="1:27" x14ac:dyDescent="0.2">
      <c r="A149" s="157"/>
      <c r="B149" s="157"/>
      <c r="C149" s="157"/>
      <c r="D149" s="1040" t="s">
        <v>211</v>
      </c>
      <c r="E149" s="248" t="s">
        <v>212</v>
      </c>
      <c r="F149" s="248"/>
      <c r="G149" s="241"/>
      <c r="H149" s="241"/>
      <c r="I149" s="241"/>
      <c r="J149" s="157"/>
      <c r="K149" s="157"/>
      <c r="L149" s="157"/>
      <c r="M149" s="157"/>
      <c r="N149" s="157"/>
    </row>
    <row r="150" spans="1:27" x14ac:dyDescent="0.2">
      <c r="A150" s="157"/>
      <c r="B150" s="157"/>
      <c r="C150" s="157"/>
      <c r="D150" s="1041"/>
      <c r="E150" s="249" t="s">
        <v>213</v>
      </c>
      <c r="F150" s="249"/>
      <c r="G150" s="241"/>
      <c r="H150" s="241"/>
      <c r="I150" s="241"/>
      <c r="J150" s="157"/>
      <c r="K150" s="157"/>
      <c r="L150" s="157"/>
      <c r="M150" s="157"/>
      <c r="N150" s="157"/>
    </row>
    <row r="151" spans="1:27" x14ac:dyDescent="0.2">
      <c r="A151" s="157"/>
      <c r="B151" s="157"/>
      <c r="C151" s="157"/>
      <c r="D151" s="1042"/>
      <c r="E151" s="250" t="s">
        <v>214</v>
      </c>
      <c r="F151" s="250"/>
      <c r="G151" s="241"/>
      <c r="H151" s="241"/>
      <c r="I151" s="241"/>
      <c r="J151" s="157"/>
      <c r="K151" s="157"/>
      <c r="L151" s="157"/>
      <c r="M151" s="157"/>
      <c r="N151" s="157"/>
    </row>
    <row r="152" spans="1:27" x14ac:dyDescent="0.2">
      <c r="A152" s="157"/>
      <c r="B152" s="157"/>
      <c r="C152" s="157"/>
      <c r="D152" s="251">
        <v>25</v>
      </c>
      <c r="E152" s="144" t="s">
        <v>215</v>
      </c>
      <c r="F152" s="252"/>
      <c r="G152" s="253">
        <f>G153-SUM(G132:G151)</f>
        <v>0</v>
      </c>
      <c r="H152" s="253">
        <f>H153-SUM(H132:H151)</f>
        <v>0</v>
      </c>
      <c r="I152" s="253">
        <f>I153-SUM(I132:I151)</f>
        <v>0</v>
      </c>
      <c r="J152" s="157"/>
      <c r="K152" s="157"/>
      <c r="L152" s="157"/>
      <c r="M152" s="157"/>
      <c r="N152" s="157"/>
    </row>
    <row r="153" spans="1:27" x14ac:dyDescent="0.2">
      <c r="A153" s="157"/>
      <c r="B153" s="157"/>
      <c r="C153" s="157"/>
      <c r="D153" s="1043" t="s">
        <v>216</v>
      </c>
      <c r="E153" s="1044"/>
      <c r="F153" s="1044"/>
      <c r="G153" s="254"/>
      <c r="H153" s="254"/>
      <c r="I153" s="254"/>
      <c r="J153" s="157"/>
      <c r="K153" s="157"/>
      <c r="L153" s="157"/>
      <c r="M153" s="157"/>
      <c r="N153" s="157"/>
    </row>
    <row r="154" spans="1:27" x14ac:dyDescent="0.2">
      <c r="A154" s="157"/>
      <c r="B154" s="157"/>
      <c r="C154" s="157"/>
      <c r="D154" s="157"/>
      <c r="E154" s="157"/>
      <c r="F154" s="157"/>
      <c r="G154" s="157"/>
      <c r="H154" s="157"/>
      <c r="I154" s="157"/>
      <c r="J154" s="157"/>
      <c r="K154" s="157"/>
      <c r="L154" s="157"/>
      <c r="M154" s="157"/>
      <c r="N154" s="157"/>
    </row>
    <row r="155" spans="1:27" ht="13.85" thickBot="1" x14ac:dyDescent="0.25">
      <c r="A155" s="157"/>
      <c r="B155" s="157"/>
      <c r="C155" s="157"/>
      <c r="D155" s="157"/>
      <c r="E155" s="157"/>
      <c r="F155" s="157"/>
      <c r="G155" s="157"/>
      <c r="H155" s="157"/>
      <c r="I155" s="157"/>
      <c r="J155" s="157"/>
      <c r="K155" s="157"/>
      <c r="L155" s="157"/>
      <c r="M155" s="157"/>
      <c r="N155" s="157"/>
    </row>
    <row r="156" spans="1:27" ht="18.7" customHeight="1" thickTop="1" thickBot="1" x14ac:dyDescent="0.25">
      <c r="A156" s="157"/>
      <c r="B156" s="157"/>
      <c r="C156" s="1024" t="s">
        <v>217</v>
      </c>
      <c r="D156" s="1025"/>
      <c r="E156" s="1026"/>
      <c r="F156" s="157" t="s">
        <v>218</v>
      </c>
      <c r="G156" s="157"/>
      <c r="H156" s="157"/>
      <c r="I156" s="157"/>
      <c r="J156" s="157"/>
      <c r="K156" s="157"/>
      <c r="L156" s="157"/>
      <c r="M156" s="157"/>
      <c r="N156" s="157"/>
    </row>
    <row r="157" spans="1:27" ht="14.95" thickTop="1" x14ac:dyDescent="0.2">
      <c r="A157" s="157"/>
      <c r="B157" s="157"/>
      <c r="C157" s="157"/>
      <c r="D157" s="255"/>
      <c r="E157" s="157"/>
      <c r="F157" s="157"/>
      <c r="G157" s="157"/>
      <c r="H157" s="157"/>
      <c r="I157" s="157"/>
      <c r="J157" s="157"/>
      <c r="K157" s="157"/>
      <c r="L157" s="157"/>
      <c r="M157" s="157"/>
      <c r="N157" s="157"/>
    </row>
    <row r="158" spans="1:27" x14ac:dyDescent="0.2">
      <c r="A158" s="157"/>
      <c r="B158" s="157"/>
      <c r="C158" s="157"/>
      <c r="D158" s="157"/>
      <c r="E158" s="256"/>
      <c r="F158" s="257" t="s">
        <v>219</v>
      </c>
      <c r="G158" s="258" t="s">
        <v>220</v>
      </c>
      <c r="H158" s="256" t="s">
        <v>221</v>
      </c>
      <c r="I158" s="157"/>
      <c r="J158" s="256"/>
      <c r="K158" s="257" t="s">
        <v>219</v>
      </c>
      <c r="L158" s="258" t="s">
        <v>222</v>
      </c>
      <c r="M158" s="256" t="s">
        <v>221</v>
      </c>
      <c r="N158" s="150"/>
    </row>
    <row r="159" spans="1:27" x14ac:dyDescent="0.2">
      <c r="A159" s="157"/>
      <c r="B159" s="157"/>
      <c r="C159" s="157"/>
      <c r="D159" s="157"/>
      <c r="E159" s="259" t="s">
        <v>223</v>
      </c>
      <c r="F159" s="260"/>
      <c r="G159" s="261"/>
      <c r="H159" s="262">
        <f>+INT((F159*G159/1000)/10)</f>
        <v>0</v>
      </c>
      <c r="I159" s="157"/>
      <c r="J159" s="259" t="s">
        <v>223</v>
      </c>
      <c r="K159" s="260"/>
      <c r="L159" s="261"/>
      <c r="M159" s="262">
        <f>+INT((K159*L159/1000)/10)</f>
        <v>0</v>
      </c>
      <c r="N159" s="157"/>
    </row>
    <row r="160" spans="1:27" x14ac:dyDescent="0.2">
      <c r="A160" s="157"/>
      <c r="B160" s="157"/>
      <c r="C160" s="157"/>
      <c r="D160" s="157"/>
      <c r="E160" s="263" t="s">
        <v>224</v>
      </c>
      <c r="F160" s="264"/>
      <c r="G160" s="265"/>
      <c r="H160" s="266">
        <f>+INT((F160*G160/1000)/10)</f>
        <v>0</v>
      </c>
      <c r="I160" s="157"/>
      <c r="J160" s="263" t="s">
        <v>224</v>
      </c>
      <c r="K160" s="264"/>
      <c r="L160" s="265"/>
      <c r="M160" s="266">
        <f>+INT((K160*L160/1000)/10)</f>
        <v>0</v>
      </c>
      <c r="N160" s="157"/>
    </row>
    <row r="161" spans="1:16" x14ac:dyDescent="0.2">
      <c r="A161" s="157"/>
      <c r="B161" s="157"/>
      <c r="C161" s="157"/>
      <c r="D161" s="157"/>
      <c r="E161" s="263" t="s">
        <v>225</v>
      </c>
      <c r="F161" s="264"/>
      <c r="G161" s="265"/>
      <c r="H161" s="266">
        <f>+INT((F161*G161/1000)/10)</f>
        <v>0</v>
      </c>
      <c r="I161" s="157"/>
      <c r="J161" s="263" t="s">
        <v>225</v>
      </c>
      <c r="K161" s="264"/>
      <c r="L161" s="265"/>
      <c r="M161" s="266">
        <f>+INT((K161*L161/1000)/10)</f>
        <v>0</v>
      </c>
      <c r="N161" s="157"/>
    </row>
    <row r="162" spans="1:16" x14ac:dyDescent="0.2">
      <c r="A162" s="157"/>
      <c r="B162" s="157"/>
      <c r="C162" s="157"/>
      <c r="D162" s="157"/>
      <c r="E162" s="263" t="s">
        <v>226</v>
      </c>
      <c r="F162" s="264"/>
      <c r="G162" s="265"/>
      <c r="H162" s="266">
        <f>+INT((F162*G162/1000)/10)</f>
        <v>0</v>
      </c>
      <c r="I162" s="157"/>
      <c r="J162" s="263" t="s">
        <v>226</v>
      </c>
      <c r="K162" s="264"/>
      <c r="L162" s="265"/>
      <c r="M162" s="266">
        <f>+INT((K162*L162/1000)/10)</f>
        <v>0</v>
      </c>
      <c r="N162" s="157"/>
    </row>
    <row r="163" spans="1:16" x14ac:dyDescent="0.2">
      <c r="A163" s="157"/>
      <c r="B163" s="157"/>
      <c r="C163" s="157"/>
      <c r="D163" s="267" t="s">
        <v>227</v>
      </c>
      <c r="E163" s="268" t="s">
        <v>228</v>
      </c>
      <c r="F163" s="269"/>
      <c r="G163" s="270"/>
      <c r="H163" s="271">
        <f>+INT(F163*G163/1000)</f>
        <v>0</v>
      </c>
      <c r="I163" s="157"/>
      <c r="J163" s="268" t="s">
        <v>228</v>
      </c>
      <c r="K163" s="269"/>
      <c r="L163" s="270"/>
      <c r="M163" s="271">
        <f>+INT(K163*L163/1000)</f>
        <v>0</v>
      </c>
      <c r="N163" s="157"/>
    </row>
    <row r="164" spans="1:16" x14ac:dyDescent="0.2">
      <c r="A164" s="157"/>
      <c r="B164" s="157"/>
      <c r="C164" s="157"/>
      <c r="D164" s="157"/>
      <c r="E164" s="157"/>
      <c r="F164" s="157"/>
      <c r="G164" s="272" t="s">
        <v>229</v>
      </c>
      <c r="H164" s="273">
        <f>SUM(H159:H163)</f>
        <v>0</v>
      </c>
      <c r="I164" s="157"/>
      <c r="J164" s="157"/>
      <c r="K164" s="157"/>
      <c r="L164" s="272" t="s">
        <v>229</v>
      </c>
      <c r="M164" s="273">
        <f>SUM(M159:M163)</f>
        <v>0</v>
      </c>
      <c r="N164" s="157"/>
      <c r="O164" s="149"/>
      <c r="P164" s="149"/>
    </row>
    <row r="166" spans="1:16" ht="13.85" thickBot="1" x14ac:dyDescent="0.25"/>
    <row r="167" spans="1:16" ht="17.75" thickTop="1" thickBot="1" x14ac:dyDescent="0.3">
      <c r="A167" s="1045" t="s">
        <v>230</v>
      </c>
      <c r="B167" s="1046"/>
      <c r="C167" s="1046"/>
      <c r="D167" s="1046"/>
      <c r="E167" s="1046"/>
      <c r="F167" s="1047"/>
    </row>
    <row r="168" spans="1:16" ht="13.85" thickTop="1" x14ac:dyDescent="0.2"/>
    <row r="169" spans="1:16" x14ac:dyDescent="0.2">
      <c r="A169" s="274" t="s">
        <v>231</v>
      </c>
      <c r="B169" s="275"/>
      <c r="C169" s="276"/>
      <c r="D169" s="277" t="s">
        <v>232</v>
      </c>
      <c r="E169" s="278" t="s">
        <v>233</v>
      </c>
      <c r="F169" s="279" t="s">
        <v>234</v>
      </c>
    </row>
    <row r="170" spans="1:16" x14ac:dyDescent="0.2">
      <c r="A170" s="280" t="s">
        <v>235</v>
      </c>
      <c r="B170" s="281"/>
      <c r="C170" s="282"/>
      <c r="D170" s="283">
        <v>510</v>
      </c>
      <c r="E170" s="284">
        <v>200</v>
      </c>
      <c r="F170" s="285" t="s">
        <v>236</v>
      </c>
    </row>
    <row r="171" spans="1:16" x14ac:dyDescent="0.2">
      <c r="A171" s="286" t="s">
        <v>237</v>
      </c>
      <c r="B171" s="287"/>
      <c r="C171" s="288"/>
      <c r="D171" s="289">
        <v>510</v>
      </c>
      <c r="E171" s="290">
        <v>200</v>
      </c>
      <c r="F171" s="291"/>
    </row>
    <row r="172" spans="1:16" x14ac:dyDescent="0.2">
      <c r="A172" s="286" t="s">
        <v>238</v>
      </c>
      <c r="B172" s="287"/>
      <c r="C172" s="288"/>
      <c r="D172" s="289">
        <v>510</v>
      </c>
      <c r="E172" s="290">
        <v>200</v>
      </c>
      <c r="F172" s="291"/>
    </row>
    <row r="173" spans="1:16" x14ac:dyDescent="0.2">
      <c r="A173" s="286" t="s">
        <v>239</v>
      </c>
      <c r="B173" s="287"/>
      <c r="C173" s="288"/>
      <c r="D173" s="289">
        <v>200</v>
      </c>
      <c r="E173" s="290">
        <v>160</v>
      </c>
      <c r="F173" s="291"/>
    </row>
    <row r="174" spans="1:16" x14ac:dyDescent="0.2">
      <c r="A174" s="292" t="s">
        <v>240</v>
      </c>
      <c r="B174" s="293"/>
      <c r="C174" s="294"/>
      <c r="D174" s="295">
        <v>140</v>
      </c>
      <c r="E174" s="296">
        <v>250</v>
      </c>
      <c r="F174" s="291"/>
    </row>
    <row r="175" spans="1:16" x14ac:dyDescent="0.2">
      <c r="A175" s="297" t="s">
        <v>241</v>
      </c>
      <c r="B175" s="298"/>
      <c r="C175" s="299"/>
      <c r="D175" s="283">
        <v>150</v>
      </c>
      <c r="E175" s="284">
        <v>2400</v>
      </c>
      <c r="F175" s="300" t="s">
        <v>242</v>
      </c>
    </row>
    <row r="176" spans="1:16" x14ac:dyDescent="0.2">
      <c r="A176" s="301" t="s">
        <v>243</v>
      </c>
      <c r="B176" s="302"/>
      <c r="C176" s="303"/>
      <c r="D176" s="289">
        <v>150</v>
      </c>
      <c r="E176" s="290">
        <v>1200</v>
      </c>
      <c r="F176" s="304"/>
    </row>
    <row r="177" spans="1:6" x14ac:dyDescent="0.2">
      <c r="A177" s="301" t="s">
        <v>244</v>
      </c>
      <c r="B177" s="302"/>
      <c r="C177" s="303"/>
      <c r="D177" s="289">
        <v>140</v>
      </c>
      <c r="E177" s="290">
        <v>900</v>
      </c>
      <c r="F177" s="304"/>
    </row>
    <row r="178" spans="1:6" x14ac:dyDescent="0.2">
      <c r="A178" s="301" t="s">
        <v>245</v>
      </c>
      <c r="B178" s="302"/>
      <c r="C178" s="303"/>
      <c r="D178" s="289">
        <v>250</v>
      </c>
      <c r="E178" s="290">
        <v>2000</v>
      </c>
      <c r="F178" s="305"/>
    </row>
    <row r="179" spans="1:6" x14ac:dyDescent="0.2">
      <c r="A179" s="306" t="s">
        <v>246</v>
      </c>
      <c r="B179" s="307"/>
      <c r="C179" s="308"/>
      <c r="D179" s="309">
        <v>250</v>
      </c>
      <c r="E179" s="310">
        <v>2000</v>
      </c>
      <c r="F179" s="311"/>
    </row>
    <row r="180" spans="1:6" x14ac:dyDescent="0.2">
      <c r="A180" s="312" t="s">
        <v>247</v>
      </c>
      <c r="B180" s="313"/>
      <c r="C180" s="314"/>
      <c r="D180" s="283">
        <v>5500</v>
      </c>
      <c r="E180" s="284">
        <v>1000</v>
      </c>
      <c r="F180" s="315" t="s">
        <v>248</v>
      </c>
    </row>
    <row r="181" spans="1:6" x14ac:dyDescent="0.2">
      <c r="A181" s="316" t="s">
        <v>249</v>
      </c>
      <c r="B181" s="317"/>
      <c r="C181" s="318"/>
      <c r="D181" s="289">
        <v>4500</v>
      </c>
      <c r="E181" s="290">
        <v>1000</v>
      </c>
      <c r="F181" s="319"/>
    </row>
    <row r="182" spans="1:6" x14ac:dyDescent="0.2">
      <c r="A182" s="316" t="s">
        <v>250</v>
      </c>
      <c r="B182" s="317"/>
      <c r="C182" s="318"/>
      <c r="D182" s="289">
        <v>5500</v>
      </c>
      <c r="E182" s="290">
        <v>1000</v>
      </c>
      <c r="F182" s="319"/>
    </row>
    <row r="183" spans="1:6" x14ac:dyDescent="0.2">
      <c r="A183" s="316" t="s">
        <v>251</v>
      </c>
      <c r="B183" s="317"/>
      <c r="C183" s="318"/>
      <c r="D183" s="289">
        <v>3000</v>
      </c>
      <c r="E183" s="290">
        <v>2000</v>
      </c>
      <c r="F183" s="319"/>
    </row>
    <row r="184" spans="1:6" x14ac:dyDescent="0.2">
      <c r="A184" s="316" t="s">
        <v>252</v>
      </c>
      <c r="B184" s="317"/>
      <c r="C184" s="318"/>
      <c r="D184" s="289">
        <v>6000</v>
      </c>
      <c r="E184" s="290"/>
      <c r="F184" s="319"/>
    </row>
    <row r="185" spans="1:6" x14ac:dyDescent="0.2">
      <c r="A185" s="316" t="s">
        <v>253</v>
      </c>
      <c r="B185" s="317"/>
      <c r="C185" s="318"/>
      <c r="D185" s="289">
        <v>17000</v>
      </c>
      <c r="E185" s="290"/>
      <c r="F185" s="319"/>
    </row>
    <row r="186" spans="1:6" x14ac:dyDescent="0.2">
      <c r="A186" s="316" t="s">
        <v>254</v>
      </c>
      <c r="B186" s="317"/>
      <c r="C186" s="318"/>
      <c r="D186" s="289">
        <v>14000</v>
      </c>
      <c r="E186" s="290"/>
      <c r="F186" s="319"/>
    </row>
    <row r="187" spans="1:6" x14ac:dyDescent="0.2">
      <c r="A187" s="316" t="s">
        <v>255</v>
      </c>
      <c r="B187" s="317"/>
      <c r="C187" s="318"/>
      <c r="D187" s="289">
        <v>8000</v>
      </c>
      <c r="E187" s="290"/>
      <c r="F187" s="319"/>
    </row>
    <row r="188" spans="1:6" x14ac:dyDescent="0.2">
      <c r="A188" s="316" t="s">
        <v>256</v>
      </c>
      <c r="B188" s="317"/>
      <c r="C188" s="318"/>
      <c r="D188" s="289">
        <v>2000</v>
      </c>
      <c r="E188" s="290">
        <v>1000</v>
      </c>
      <c r="F188" s="319"/>
    </row>
    <row r="189" spans="1:6" x14ac:dyDescent="0.2">
      <c r="A189" s="320" t="s">
        <v>257</v>
      </c>
      <c r="B189" s="321"/>
      <c r="C189" s="322"/>
      <c r="D189" s="323">
        <v>2000</v>
      </c>
      <c r="E189" s="324">
        <v>1000</v>
      </c>
      <c r="F189" s="319"/>
    </row>
    <row r="190" spans="1:6" x14ac:dyDescent="0.2">
      <c r="A190" s="316" t="s">
        <v>258</v>
      </c>
      <c r="B190" s="317"/>
      <c r="C190" s="318"/>
      <c r="D190" s="289">
        <v>2000</v>
      </c>
      <c r="E190" s="290">
        <v>178</v>
      </c>
      <c r="F190" s="319"/>
    </row>
    <row r="191" spans="1:6" x14ac:dyDescent="0.2">
      <c r="A191" s="316" t="s">
        <v>259</v>
      </c>
      <c r="B191" s="317"/>
      <c r="C191" s="318"/>
      <c r="D191" s="289">
        <v>4500</v>
      </c>
      <c r="E191" s="290">
        <v>114</v>
      </c>
      <c r="F191" s="319"/>
    </row>
    <row r="192" spans="1:6" x14ac:dyDescent="0.2">
      <c r="A192" s="316" t="s">
        <v>260</v>
      </c>
      <c r="B192" s="317"/>
      <c r="C192" s="318"/>
      <c r="D192" s="289">
        <v>3000</v>
      </c>
      <c r="E192" s="290">
        <v>893</v>
      </c>
      <c r="F192" s="319"/>
    </row>
    <row r="193" spans="1:7" x14ac:dyDescent="0.2">
      <c r="A193" s="316" t="s">
        <v>261</v>
      </c>
      <c r="B193" s="317"/>
      <c r="C193" s="318"/>
      <c r="D193" s="289">
        <v>8000</v>
      </c>
      <c r="E193" s="290">
        <v>121</v>
      </c>
      <c r="F193" s="319"/>
    </row>
    <row r="194" spans="1:7" x14ac:dyDescent="0.2">
      <c r="A194" s="316" t="s">
        <v>262</v>
      </c>
      <c r="B194" s="317"/>
      <c r="C194" s="318"/>
      <c r="D194" s="289">
        <v>12500</v>
      </c>
      <c r="E194" s="290">
        <v>315</v>
      </c>
      <c r="F194" s="319"/>
    </row>
    <row r="195" spans="1:7" x14ac:dyDescent="0.2">
      <c r="A195" s="316" t="s">
        <v>263</v>
      </c>
      <c r="B195" s="317"/>
      <c r="C195" s="318"/>
      <c r="D195" s="289">
        <v>8000</v>
      </c>
      <c r="E195" s="290">
        <v>370</v>
      </c>
      <c r="F195" s="319"/>
    </row>
    <row r="196" spans="1:7" x14ac:dyDescent="0.2">
      <c r="A196" s="316" t="s">
        <v>264</v>
      </c>
      <c r="B196" s="317"/>
      <c r="C196" s="318"/>
      <c r="D196" s="289">
        <v>12500</v>
      </c>
      <c r="E196" s="290">
        <v>315</v>
      </c>
      <c r="F196" s="319"/>
    </row>
    <row r="197" spans="1:7" x14ac:dyDescent="0.2">
      <c r="A197" s="316" t="s">
        <v>265</v>
      </c>
      <c r="B197" s="317"/>
      <c r="C197" s="318"/>
      <c r="D197" s="289">
        <v>11000</v>
      </c>
      <c r="E197" s="290">
        <v>271</v>
      </c>
      <c r="F197" s="319"/>
    </row>
    <row r="198" spans="1:7" x14ac:dyDescent="0.2">
      <c r="A198" s="316" t="s">
        <v>266</v>
      </c>
      <c r="B198" s="317"/>
      <c r="C198" s="318"/>
      <c r="D198" s="289">
        <v>8000</v>
      </c>
      <c r="E198" s="290">
        <v>53</v>
      </c>
      <c r="F198" s="319"/>
    </row>
    <row r="199" spans="1:7" x14ac:dyDescent="0.2">
      <c r="A199" s="316" t="s">
        <v>267</v>
      </c>
      <c r="B199" s="317"/>
      <c r="C199" s="318"/>
      <c r="D199" s="289">
        <v>16000</v>
      </c>
      <c r="E199" s="290">
        <v>300</v>
      </c>
      <c r="F199" s="319"/>
      <c r="G199" s="46" t="s">
        <v>268</v>
      </c>
    </row>
    <row r="200" spans="1:7" x14ac:dyDescent="0.2">
      <c r="A200" s="316" t="s">
        <v>269</v>
      </c>
      <c r="B200" s="317"/>
      <c r="C200" s="318"/>
      <c r="D200" s="289">
        <v>15000</v>
      </c>
      <c r="E200" s="290">
        <v>200</v>
      </c>
      <c r="F200" s="319"/>
      <c r="G200" s="46" t="s">
        <v>270</v>
      </c>
    </row>
    <row r="201" spans="1:7" x14ac:dyDescent="0.2">
      <c r="A201" s="316" t="s">
        <v>271</v>
      </c>
      <c r="B201" s="317"/>
      <c r="C201" s="318"/>
      <c r="D201" s="289">
        <v>15000</v>
      </c>
      <c r="E201" s="290">
        <v>200</v>
      </c>
      <c r="F201" s="319"/>
    </row>
    <row r="202" spans="1:7" x14ac:dyDescent="0.2">
      <c r="A202" s="316" t="s">
        <v>272</v>
      </c>
      <c r="B202" s="317"/>
      <c r="C202" s="318"/>
      <c r="D202" s="289">
        <v>3500</v>
      </c>
      <c r="E202" s="290">
        <v>300</v>
      </c>
      <c r="F202" s="319"/>
    </row>
    <row r="203" spans="1:7" x14ac:dyDescent="0.2">
      <c r="A203" s="320" t="s">
        <v>273</v>
      </c>
      <c r="B203" s="321"/>
      <c r="C203" s="322"/>
      <c r="D203" s="323">
        <v>3500</v>
      </c>
      <c r="E203" s="324">
        <v>300</v>
      </c>
      <c r="F203" s="319"/>
    </row>
    <row r="204" spans="1:7" x14ac:dyDescent="0.2">
      <c r="A204" s="316" t="s">
        <v>274</v>
      </c>
      <c r="B204" s="317"/>
      <c r="C204" s="318"/>
      <c r="D204" s="289">
        <v>11000</v>
      </c>
      <c r="E204" s="290">
        <v>600</v>
      </c>
      <c r="F204" s="319"/>
    </row>
    <row r="205" spans="1:7" x14ac:dyDescent="0.2">
      <c r="A205" s="316" t="s">
        <v>275</v>
      </c>
      <c r="B205" s="317"/>
      <c r="C205" s="318"/>
      <c r="D205" s="289">
        <v>4000</v>
      </c>
      <c r="E205" s="290">
        <v>300</v>
      </c>
      <c r="F205" s="319"/>
    </row>
    <row r="206" spans="1:7" x14ac:dyDescent="0.2">
      <c r="A206" s="316" t="s">
        <v>276</v>
      </c>
      <c r="B206" s="317"/>
      <c r="C206" s="318"/>
      <c r="D206" s="289">
        <v>4000</v>
      </c>
      <c r="E206" s="290">
        <v>300</v>
      </c>
      <c r="F206" s="319"/>
    </row>
    <row r="207" spans="1:7" x14ac:dyDescent="0.2">
      <c r="A207" s="316" t="s">
        <v>277</v>
      </c>
      <c r="B207" s="317"/>
      <c r="C207" s="318"/>
      <c r="D207" s="289">
        <v>3000</v>
      </c>
      <c r="E207" s="290">
        <v>420</v>
      </c>
      <c r="F207" s="319"/>
    </row>
    <row r="208" spans="1:7" x14ac:dyDescent="0.2">
      <c r="A208" s="316" t="s">
        <v>278</v>
      </c>
      <c r="B208" s="317"/>
      <c r="C208" s="318"/>
      <c r="D208" s="289">
        <v>3000</v>
      </c>
      <c r="E208" s="290">
        <v>420</v>
      </c>
      <c r="F208" s="319"/>
    </row>
    <row r="209" spans="1:7" x14ac:dyDescent="0.2">
      <c r="A209" s="325" t="s">
        <v>279</v>
      </c>
      <c r="B209" s="326"/>
      <c r="C209" s="327"/>
      <c r="D209" s="309">
        <v>3000</v>
      </c>
      <c r="E209" s="310">
        <v>420</v>
      </c>
      <c r="F209" s="328"/>
    </row>
    <row r="210" spans="1:7" x14ac:dyDescent="0.2">
      <c r="A210" s="329" t="s">
        <v>280</v>
      </c>
      <c r="B210" s="330"/>
      <c r="C210" s="331"/>
      <c r="D210" s="283">
        <v>2000</v>
      </c>
      <c r="E210" s="284">
        <v>800</v>
      </c>
      <c r="F210" s="332" t="s">
        <v>281</v>
      </c>
    </row>
    <row r="211" spans="1:7" x14ac:dyDescent="0.2">
      <c r="A211" s="333" t="s">
        <v>282</v>
      </c>
      <c r="B211" s="334"/>
      <c r="C211" s="335"/>
      <c r="D211" s="289">
        <v>2000</v>
      </c>
      <c r="E211" s="290">
        <v>250</v>
      </c>
      <c r="F211" s="336"/>
    </row>
    <row r="212" spans="1:7" x14ac:dyDescent="0.2">
      <c r="A212" s="333" t="s">
        <v>283</v>
      </c>
      <c r="B212" s="334"/>
      <c r="C212" s="335"/>
      <c r="D212" s="289">
        <v>6000</v>
      </c>
      <c r="E212" s="290">
        <v>70</v>
      </c>
      <c r="F212" s="336"/>
    </row>
    <row r="213" spans="1:7" x14ac:dyDescent="0.2">
      <c r="A213" s="333" t="s">
        <v>284</v>
      </c>
      <c r="B213" s="334"/>
      <c r="C213" s="335"/>
      <c r="D213" s="289">
        <v>6000</v>
      </c>
      <c r="E213" s="290">
        <v>70</v>
      </c>
      <c r="F213" s="336"/>
    </row>
    <row r="214" spans="1:7" x14ac:dyDescent="0.2">
      <c r="A214" s="333" t="s">
        <v>285</v>
      </c>
      <c r="B214" s="334"/>
      <c r="C214" s="335"/>
      <c r="D214" s="289">
        <v>6000</v>
      </c>
      <c r="E214" s="290">
        <v>70</v>
      </c>
      <c r="F214" s="336"/>
    </row>
    <row r="215" spans="1:7" x14ac:dyDescent="0.2">
      <c r="A215" s="333" t="s">
        <v>286</v>
      </c>
      <c r="B215" s="334"/>
      <c r="C215" s="335"/>
      <c r="D215" s="289">
        <v>5000</v>
      </c>
      <c r="E215" s="290">
        <v>80</v>
      </c>
      <c r="F215" s="336"/>
    </row>
    <row r="216" spans="1:7" x14ac:dyDescent="0.2">
      <c r="A216" s="333" t="s">
        <v>287</v>
      </c>
      <c r="B216" s="334"/>
      <c r="C216" s="335"/>
      <c r="D216" s="289">
        <v>5000</v>
      </c>
      <c r="E216" s="290">
        <v>80</v>
      </c>
      <c r="F216" s="336"/>
    </row>
    <row r="217" spans="1:7" x14ac:dyDescent="0.2">
      <c r="A217" s="333" t="s">
        <v>288</v>
      </c>
      <c r="B217" s="334"/>
      <c r="C217" s="335"/>
      <c r="D217" s="289">
        <v>10000</v>
      </c>
      <c r="E217" s="290">
        <v>400</v>
      </c>
      <c r="F217" s="336"/>
      <c r="G217" s="46" t="s">
        <v>289</v>
      </c>
    </row>
    <row r="218" spans="1:7" x14ac:dyDescent="0.2">
      <c r="A218" s="333" t="s">
        <v>290</v>
      </c>
      <c r="B218" s="334"/>
      <c r="C218" s="335"/>
      <c r="D218" s="289">
        <v>2000</v>
      </c>
      <c r="E218" s="290">
        <v>132</v>
      </c>
      <c r="F218" s="336"/>
    </row>
    <row r="219" spans="1:7" x14ac:dyDescent="0.2">
      <c r="A219" s="337" t="s">
        <v>291</v>
      </c>
      <c r="B219" s="338"/>
      <c r="C219" s="339"/>
      <c r="D219" s="323">
        <v>2000</v>
      </c>
      <c r="E219" s="324">
        <v>132</v>
      </c>
      <c r="F219" s="336"/>
    </row>
    <row r="220" spans="1:7" x14ac:dyDescent="0.2">
      <c r="A220" s="333" t="s">
        <v>292</v>
      </c>
      <c r="B220" s="334"/>
      <c r="C220" s="335"/>
      <c r="D220" s="289">
        <v>3300</v>
      </c>
      <c r="E220" s="290">
        <v>400</v>
      </c>
      <c r="F220" s="336"/>
      <c r="G220" s="46" t="s">
        <v>293</v>
      </c>
    </row>
    <row r="221" spans="1:7" x14ac:dyDescent="0.2">
      <c r="A221" s="333" t="s">
        <v>294</v>
      </c>
      <c r="B221" s="334"/>
      <c r="C221" s="335"/>
      <c r="D221" s="289">
        <v>5500</v>
      </c>
      <c r="E221" s="290">
        <v>300</v>
      </c>
      <c r="F221" s="336"/>
    </row>
    <row r="222" spans="1:7" x14ac:dyDescent="0.2">
      <c r="A222" s="333" t="s">
        <v>295</v>
      </c>
      <c r="B222" s="334"/>
      <c r="C222" s="335"/>
      <c r="D222" s="289">
        <v>7000</v>
      </c>
      <c r="E222" s="290">
        <v>63</v>
      </c>
      <c r="F222" s="336"/>
    </row>
    <row r="223" spans="1:7" x14ac:dyDescent="0.2">
      <c r="A223" s="333" t="s">
        <v>296</v>
      </c>
      <c r="B223" s="334"/>
      <c r="C223" s="335"/>
      <c r="D223" s="289">
        <v>8000</v>
      </c>
      <c r="E223" s="290">
        <v>44</v>
      </c>
      <c r="F223" s="336"/>
    </row>
    <row r="224" spans="1:7" x14ac:dyDescent="0.2">
      <c r="A224" s="333" t="s">
        <v>297</v>
      </c>
      <c r="B224" s="334"/>
      <c r="C224" s="335"/>
      <c r="D224" s="289">
        <v>30000</v>
      </c>
      <c r="E224" s="290">
        <v>160</v>
      </c>
      <c r="F224" s="336"/>
      <c r="G224" s="46" t="s">
        <v>298</v>
      </c>
    </row>
    <row r="225" spans="1:7" x14ac:dyDescent="0.2">
      <c r="A225" s="333" t="s">
        <v>299</v>
      </c>
      <c r="B225" s="334"/>
      <c r="C225" s="335"/>
      <c r="D225" s="289">
        <v>3500</v>
      </c>
      <c r="E225" s="290">
        <v>300</v>
      </c>
      <c r="F225" s="336"/>
    </row>
    <row r="226" spans="1:7" x14ac:dyDescent="0.2">
      <c r="A226" s="333" t="s">
        <v>300</v>
      </c>
      <c r="B226" s="334"/>
      <c r="C226" s="335"/>
      <c r="D226" s="289">
        <v>4400</v>
      </c>
      <c r="E226" s="290">
        <v>350</v>
      </c>
      <c r="F226" s="336"/>
      <c r="G226" s="46" t="s">
        <v>301</v>
      </c>
    </row>
    <row r="227" spans="1:7" x14ac:dyDescent="0.2">
      <c r="A227" s="333" t="s">
        <v>302</v>
      </c>
      <c r="B227" s="334"/>
      <c r="C227" s="335"/>
      <c r="D227" s="289">
        <v>9000</v>
      </c>
      <c r="E227" s="290">
        <v>66</v>
      </c>
      <c r="F227" s="336"/>
    </row>
    <row r="228" spans="1:7" x14ac:dyDescent="0.2">
      <c r="A228" s="333" t="s">
        <v>303</v>
      </c>
      <c r="B228" s="334"/>
      <c r="C228" s="335"/>
      <c r="D228" s="289">
        <v>5400</v>
      </c>
      <c r="E228" s="290">
        <v>700</v>
      </c>
      <c r="F228" s="336"/>
      <c r="G228" s="46" t="s">
        <v>301</v>
      </c>
    </row>
    <row r="229" spans="1:7" x14ac:dyDescent="0.2">
      <c r="A229" s="333" t="s">
        <v>304</v>
      </c>
      <c r="B229" s="334"/>
      <c r="C229" s="335"/>
      <c r="D229" s="289">
        <v>2000</v>
      </c>
      <c r="E229" s="290">
        <v>250</v>
      </c>
      <c r="F229" s="336"/>
    </row>
    <row r="230" spans="1:7" x14ac:dyDescent="0.2">
      <c r="A230" s="333" t="s">
        <v>305</v>
      </c>
      <c r="B230" s="334"/>
      <c r="C230" s="335"/>
      <c r="D230" s="289">
        <v>2000</v>
      </c>
      <c r="E230" s="290">
        <v>250</v>
      </c>
      <c r="F230" s="336"/>
    </row>
    <row r="231" spans="1:7" x14ac:dyDescent="0.2">
      <c r="A231" s="333" t="s">
        <v>306</v>
      </c>
      <c r="B231" s="334"/>
      <c r="C231" s="335"/>
      <c r="D231" s="289">
        <v>2000</v>
      </c>
      <c r="E231" s="290">
        <v>350</v>
      </c>
      <c r="F231" s="336"/>
    </row>
    <row r="232" spans="1:7" x14ac:dyDescent="0.2">
      <c r="A232" s="333" t="s">
        <v>307</v>
      </c>
      <c r="B232" s="334"/>
      <c r="C232" s="335"/>
      <c r="D232" s="289">
        <v>2250</v>
      </c>
      <c r="E232" s="290">
        <v>220</v>
      </c>
      <c r="F232" s="336"/>
    </row>
    <row r="233" spans="1:7" x14ac:dyDescent="0.2">
      <c r="A233" s="333" t="s">
        <v>308</v>
      </c>
      <c r="B233" s="334"/>
      <c r="C233" s="335"/>
      <c r="D233" s="289">
        <v>2250</v>
      </c>
      <c r="E233" s="290">
        <v>220</v>
      </c>
      <c r="F233" s="336"/>
    </row>
    <row r="234" spans="1:7" x14ac:dyDescent="0.2">
      <c r="A234" s="340" t="s">
        <v>309</v>
      </c>
      <c r="B234" s="341"/>
      <c r="C234" s="342"/>
      <c r="D234" s="309">
        <v>2000</v>
      </c>
      <c r="E234" s="310">
        <v>165</v>
      </c>
      <c r="F234" s="343"/>
    </row>
    <row r="235" spans="1:7" x14ac:dyDescent="0.2">
      <c r="A235" s="312" t="s">
        <v>310</v>
      </c>
      <c r="B235" s="313"/>
      <c r="C235" s="314"/>
      <c r="D235" s="283">
        <v>6000</v>
      </c>
      <c r="E235" s="284">
        <v>120</v>
      </c>
      <c r="F235" s="315" t="s">
        <v>311</v>
      </c>
    </row>
    <row r="236" spans="1:7" x14ac:dyDescent="0.2">
      <c r="A236" s="316" t="s">
        <v>312</v>
      </c>
      <c r="B236" s="317"/>
      <c r="C236" s="318"/>
      <c r="D236" s="289">
        <v>3000</v>
      </c>
      <c r="E236" s="290">
        <v>120</v>
      </c>
      <c r="F236" s="344"/>
    </row>
    <row r="237" spans="1:7" x14ac:dyDescent="0.2">
      <c r="A237" s="316" t="s">
        <v>313</v>
      </c>
      <c r="B237" s="317"/>
      <c r="C237" s="318"/>
      <c r="D237" s="289">
        <v>8000</v>
      </c>
      <c r="E237" s="290">
        <v>80</v>
      </c>
      <c r="F237" s="344"/>
    </row>
    <row r="238" spans="1:7" x14ac:dyDescent="0.2">
      <c r="A238" s="325" t="s">
        <v>314</v>
      </c>
      <c r="B238" s="326"/>
      <c r="C238" s="327"/>
      <c r="D238" s="309">
        <v>4000</v>
      </c>
      <c r="E238" s="310">
        <v>130</v>
      </c>
      <c r="F238" s="328"/>
    </row>
    <row r="239" spans="1:7" x14ac:dyDescent="0.2">
      <c r="A239" s="329" t="s">
        <v>315</v>
      </c>
      <c r="B239" s="330"/>
      <c r="C239" s="331"/>
      <c r="D239" s="283">
        <v>1000</v>
      </c>
      <c r="E239" s="284">
        <v>220</v>
      </c>
      <c r="F239" s="345" t="s">
        <v>316</v>
      </c>
    </row>
    <row r="240" spans="1:7" x14ac:dyDescent="0.2">
      <c r="A240" s="337" t="s">
        <v>317</v>
      </c>
      <c r="B240" s="338"/>
      <c r="C240" s="339"/>
      <c r="D240" s="323">
        <v>1000</v>
      </c>
      <c r="E240" s="324">
        <v>220</v>
      </c>
      <c r="F240" s="346"/>
    </row>
    <row r="241" spans="1:7" x14ac:dyDescent="0.2">
      <c r="A241" s="333" t="s">
        <v>318</v>
      </c>
      <c r="B241" s="334"/>
      <c r="C241" s="335"/>
      <c r="D241" s="289">
        <v>2200</v>
      </c>
      <c r="E241" s="290">
        <v>150</v>
      </c>
      <c r="F241" s="346"/>
    </row>
    <row r="242" spans="1:7" x14ac:dyDescent="0.2">
      <c r="A242" s="333" t="s">
        <v>319</v>
      </c>
      <c r="B242" s="334"/>
      <c r="C242" s="335"/>
      <c r="D242" s="289">
        <v>900</v>
      </c>
      <c r="E242" s="290">
        <v>2400</v>
      </c>
      <c r="F242" s="346"/>
    </row>
    <row r="243" spans="1:7" x14ac:dyDescent="0.2">
      <c r="A243" s="333" t="s">
        <v>320</v>
      </c>
      <c r="B243" s="334"/>
      <c r="C243" s="335"/>
      <c r="D243" s="289">
        <v>3000</v>
      </c>
      <c r="E243" s="290">
        <v>120</v>
      </c>
      <c r="F243" s="346"/>
    </row>
    <row r="244" spans="1:7" x14ac:dyDescent="0.2">
      <c r="A244" s="347" t="s">
        <v>321</v>
      </c>
      <c r="B244" s="348"/>
      <c r="C244" s="349"/>
      <c r="D244" s="350">
        <v>3000</v>
      </c>
      <c r="E244" s="351">
        <v>120</v>
      </c>
      <c r="F244" s="352"/>
    </row>
    <row r="245" spans="1:7" x14ac:dyDescent="0.2">
      <c r="A245" s="312" t="s">
        <v>322</v>
      </c>
      <c r="B245" s="313"/>
      <c r="C245" s="314"/>
      <c r="D245" s="283">
        <v>4300</v>
      </c>
      <c r="E245" s="284">
        <v>2800</v>
      </c>
      <c r="F245" s="353" t="s">
        <v>323</v>
      </c>
    </row>
    <row r="246" spans="1:7" x14ac:dyDescent="0.2">
      <c r="A246" s="320" t="s">
        <v>324</v>
      </c>
      <c r="B246" s="321"/>
      <c r="C246" s="322"/>
      <c r="D246" s="323">
        <v>4300</v>
      </c>
      <c r="E246" s="324">
        <v>2800</v>
      </c>
      <c r="F246" s="354"/>
    </row>
    <row r="247" spans="1:7" x14ac:dyDescent="0.2">
      <c r="A247" s="316" t="s">
        <v>325</v>
      </c>
      <c r="B247" s="317"/>
      <c r="C247" s="318"/>
      <c r="D247" s="289">
        <v>2400</v>
      </c>
      <c r="E247" s="290">
        <v>2700</v>
      </c>
      <c r="F247" s="354"/>
    </row>
    <row r="248" spans="1:7" x14ac:dyDescent="0.2">
      <c r="A248" s="320" t="s">
        <v>326</v>
      </c>
      <c r="B248" s="321"/>
      <c r="C248" s="322"/>
      <c r="D248" s="323">
        <v>2400</v>
      </c>
      <c r="E248" s="324">
        <v>2700</v>
      </c>
      <c r="F248" s="354"/>
    </row>
    <row r="249" spans="1:7" x14ac:dyDescent="0.2">
      <c r="A249" s="316" t="s">
        <v>327</v>
      </c>
      <c r="B249" s="317"/>
      <c r="C249" s="318"/>
      <c r="D249" s="289">
        <v>186</v>
      </c>
      <c r="E249" s="290">
        <v>27650</v>
      </c>
      <c r="F249" s="354"/>
    </row>
    <row r="250" spans="1:7" x14ac:dyDescent="0.2">
      <c r="A250" s="316" t="s">
        <v>328</v>
      </c>
      <c r="B250" s="317"/>
      <c r="C250" s="318"/>
      <c r="D250" s="289">
        <v>520</v>
      </c>
      <c r="E250" s="290">
        <v>6330</v>
      </c>
      <c r="F250" s="354"/>
    </row>
    <row r="251" spans="1:7" x14ac:dyDescent="0.2">
      <c r="A251" s="355" t="s">
        <v>329</v>
      </c>
      <c r="B251" s="356"/>
      <c r="C251" s="357"/>
      <c r="D251" s="350">
        <v>520</v>
      </c>
      <c r="E251" s="351">
        <v>6330</v>
      </c>
      <c r="F251" s="358"/>
    </row>
    <row r="252" spans="1:7" x14ac:dyDescent="0.2">
      <c r="A252" s="297" t="s">
        <v>330</v>
      </c>
      <c r="B252" s="298"/>
      <c r="C252" s="299"/>
      <c r="D252" s="442">
        <v>100000</v>
      </c>
      <c r="E252" s="284">
        <v>85</v>
      </c>
      <c r="F252" s="359" t="s">
        <v>331</v>
      </c>
    </row>
    <row r="253" spans="1:7" x14ac:dyDescent="0.2">
      <c r="A253" s="301" t="s">
        <v>332</v>
      </c>
      <c r="B253" s="302"/>
      <c r="C253" s="303"/>
      <c r="D253" s="443">
        <v>90000</v>
      </c>
      <c r="E253" s="290">
        <v>70</v>
      </c>
      <c r="F253" s="360"/>
    </row>
    <row r="254" spans="1:7" x14ac:dyDescent="0.2">
      <c r="A254" s="301" t="s">
        <v>333</v>
      </c>
      <c r="B254" s="302"/>
      <c r="C254" s="303"/>
      <c r="D254" s="443">
        <v>133650</v>
      </c>
      <c r="E254" s="290">
        <v>55</v>
      </c>
      <c r="F254" s="360"/>
    </row>
    <row r="255" spans="1:7" x14ac:dyDescent="0.2">
      <c r="A255" s="301" t="s">
        <v>334</v>
      </c>
      <c r="B255" s="302"/>
      <c r="C255" s="303"/>
      <c r="D255" s="443">
        <v>36000</v>
      </c>
      <c r="E255" s="290">
        <v>100</v>
      </c>
      <c r="F255" s="360"/>
      <c r="G255" s="46" t="s">
        <v>335</v>
      </c>
    </row>
    <row r="256" spans="1:7" x14ac:dyDescent="0.2">
      <c r="A256" s="306" t="s">
        <v>336</v>
      </c>
      <c r="B256" s="307"/>
      <c r="C256" s="308"/>
      <c r="D256" s="444">
        <v>84000</v>
      </c>
      <c r="E256" s="310">
        <v>88</v>
      </c>
      <c r="F256" s="361"/>
    </row>
    <row r="257" spans="1:6" x14ac:dyDescent="0.2">
      <c r="A257" s="362" t="s">
        <v>337</v>
      </c>
      <c r="B257" s="363"/>
      <c r="C257" s="364"/>
      <c r="D257" s="442">
        <v>9000</v>
      </c>
      <c r="E257" s="284">
        <v>600</v>
      </c>
      <c r="F257" s="365" t="s">
        <v>338</v>
      </c>
    </row>
    <row r="258" spans="1:6" x14ac:dyDescent="0.2">
      <c r="A258" s="366" t="s">
        <v>339</v>
      </c>
      <c r="B258" s="367"/>
      <c r="C258" s="368"/>
      <c r="D258" s="443">
        <v>10000</v>
      </c>
      <c r="E258" s="290">
        <v>500</v>
      </c>
      <c r="F258" s="369"/>
    </row>
    <row r="259" spans="1:6" x14ac:dyDescent="0.2">
      <c r="A259" s="366" t="s">
        <v>340</v>
      </c>
      <c r="B259" s="367"/>
      <c r="C259" s="368"/>
      <c r="D259" s="443">
        <v>16000</v>
      </c>
      <c r="E259" s="290">
        <v>550</v>
      </c>
      <c r="F259" s="369"/>
    </row>
    <row r="260" spans="1:6" x14ac:dyDescent="0.2">
      <c r="A260" s="366" t="s">
        <v>341</v>
      </c>
      <c r="B260" s="367"/>
      <c r="C260" s="368"/>
      <c r="D260" s="443">
        <v>158000</v>
      </c>
      <c r="E260" s="290">
        <v>75</v>
      </c>
      <c r="F260" s="369"/>
    </row>
    <row r="261" spans="1:6" x14ac:dyDescent="0.2">
      <c r="A261" s="370" t="s">
        <v>342</v>
      </c>
      <c r="B261" s="371"/>
      <c r="C261" s="372"/>
      <c r="D261" s="444">
        <v>22000</v>
      </c>
      <c r="E261" s="310">
        <v>930</v>
      </c>
      <c r="F261" s="373"/>
    </row>
    <row r="262" spans="1:6" x14ac:dyDescent="0.2">
      <c r="A262" s="374" t="s">
        <v>343</v>
      </c>
      <c r="B262" s="375"/>
      <c r="C262" s="376"/>
      <c r="D262" s="283">
        <v>5500</v>
      </c>
      <c r="E262" s="284">
        <v>800</v>
      </c>
      <c r="F262" s="377" t="s">
        <v>344</v>
      </c>
    </row>
    <row r="263" spans="1:6" x14ac:dyDescent="0.2">
      <c r="A263" s="378" t="s">
        <v>345</v>
      </c>
      <c r="B263" s="379"/>
      <c r="C263" s="380"/>
      <c r="D263" s="289">
        <v>3000</v>
      </c>
      <c r="E263" s="290">
        <v>300</v>
      </c>
      <c r="F263" s="381"/>
    </row>
    <row r="264" spans="1:6" x14ac:dyDescent="0.2">
      <c r="A264" s="378" t="s">
        <v>346</v>
      </c>
      <c r="B264" s="379"/>
      <c r="C264" s="380"/>
      <c r="D264" s="289">
        <v>3000</v>
      </c>
      <c r="E264" s="290">
        <v>400</v>
      </c>
      <c r="F264" s="381"/>
    </row>
    <row r="265" spans="1:6" x14ac:dyDescent="0.2">
      <c r="A265" s="378" t="s">
        <v>347</v>
      </c>
      <c r="B265" s="379"/>
      <c r="C265" s="380"/>
      <c r="D265" s="289">
        <v>2500</v>
      </c>
      <c r="E265" s="290">
        <v>230</v>
      </c>
      <c r="F265" s="381"/>
    </row>
    <row r="266" spans="1:6" x14ac:dyDescent="0.2">
      <c r="A266" s="378" t="s">
        <v>348</v>
      </c>
      <c r="B266" s="379"/>
      <c r="C266" s="380"/>
      <c r="D266" s="289">
        <v>2800</v>
      </c>
      <c r="E266" s="290">
        <v>300</v>
      </c>
      <c r="F266" s="381"/>
    </row>
    <row r="267" spans="1:6" x14ac:dyDescent="0.2">
      <c r="A267" s="378" t="s">
        <v>349</v>
      </c>
      <c r="B267" s="379"/>
      <c r="C267" s="380"/>
      <c r="D267" s="289">
        <v>2500</v>
      </c>
      <c r="E267" s="290">
        <v>230</v>
      </c>
      <c r="F267" s="381"/>
    </row>
    <row r="268" spans="1:6" x14ac:dyDescent="0.2">
      <c r="A268" s="378" t="s">
        <v>350</v>
      </c>
      <c r="B268" s="379"/>
      <c r="C268" s="380"/>
      <c r="D268" s="289">
        <v>2800</v>
      </c>
      <c r="E268" s="290">
        <v>210</v>
      </c>
      <c r="F268" s="381"/>
    </row>
    <row r="269" spans="1:6" x14ac:dyDescent="0.2">
      <c r="A269" s="378" t="s">
        <v>351</v>
      </c>
      <c r="B269" s="379"/>
      <c r="C269" s="380"/>
      <c r="D269" s="289">
        <v>1500</v>
      </c>
      <c r="E269" s="290">
        <v>1150</v>
      </c>
      <c r="F269" s="381"/>
    </row>
    <row r="270" spans="1:6" x14ac:dyDescent="0.2">
      <c r="A270" s="378" t="s">
        <v>352</v>
      </c>
      <c r="B270" s="379"/>
      <c r="C270" s="380"/>
      <c r="D270" s="289">
        <v>1300</v>
      </c>
      <c r="E270" s="290">
        <v>700</v>
      </c>
      <c r="F270" s="381"/>
    </row>
    <row r="271" spans="1:6" x14ac:dyDescent="0.2">
      <c r="A271" s="378" t="s">
        <v>353</v>
      </c>
      <c r="B271" s="379"/>
      <c r="C271" s="380"/>
      <c r="D271" s="289">
        <v>3000</v>
      </c>
      <c r="E271" s="290">
        <v>314</v>
      </c>
      <c r="F271" s="381"/>
    </row>
    <row r="272" spans="1:6" x14ac:dyDescent="0.2">
      <c r="A272" s="378" t="s">
        <v>354</v>
      </c>
      <c r="B272" s="379"/>
      <c r="C272" s="380"/>
      <c r="D272" s="289">
        <v>2800</v>
      </c>
      <c r="E272" s="290">
        <v>300</v>
      </c>
      <c r="F272" s="381"/>
    </row>
    <row r="273" spans="1:6" x14ac:dyDescent="0.2">
      <c r="A273" s="378" t="s">
        <v>355</v>
      </c>
      <c r="B273" s="379"/>
      <c r="C273" s="380"/>
      <c r="D273" s="289">
        <v>3000</v>
      </c>
      <c r="E273" s="290">
        <v>314</v>
      </c>
      <c r="F273" s="381"/>
    </row>
    <row r="274" spans="1:6" x14ac:dyDescent="0.2">
      <c r="A274" s="378" t="s">
        <v>356</v>
      </c>
      <c r="B274" s="379"/>
      <c r="C274" s="380"/>
      <c r="D274" s="289">
        <v>4000</v>
      </c>
      <c r="E274" s="290">
        <v>203</v>
      </c>
      <c r="F274" s="381"/>
    </row>
    <row r="275" spans="1:6" x14ac:dyDescent="0.2">
      <c r="A275" s="378" t="s">
        <v>357</v>
      </c>
      <c r="B275" s="379"/>
      <c r="C275" s="380"/>
      <c r="D275" s="289">
        <v>4000</v>
      </c>
      <c r="E275" s="290">
        <v>247</v>
      </c>
      <c r="F275" s="381"/>
    </row>
    <row r="276" spans="1:6" x14ac:dyDescent="0.2">
      <c r="A276" s="378" t="s">
        <v>358</v>
      </c>
      <c r="B276" s="379"/>
      <c r="C276" s="380"/>
      <c r="D276" s="289">
        <v>2200</v>
      </c>
      <c r="E276" s="290">
        <v>330</v>
      </c>
      <c r="F276" s="381"/>
    </row>
    <row r="277" spans="1:6" x14ac:dyDescent="0.2">
      <c r="A277" s="378" t="s">
        <v>359</v>
      </c>
      <c r="B277" s="379"/>
      <c r="C277" s="380"/>
      <c r="D277" s="289">
        <v>2200</v>
      </c>
      <c r="E277" s="290">
        <v>330</v>
      </c>
      <c r="F277" s="381"/>
    </row>
    <row r="278" spans="1:6" x14ac:dyDescent="0.2">
      <c r="A278" s="378" t="s">
        <v>360</v>
      </c>
      <c r="B278" s="379"/>
      <c r="C278" s="380"/>
      <c r="D278" s="289">
        <v>2500</v>
      </c>
      <c r="E278" s="290">
        <v>450</v>
      </c>
      <c r="F278" s="381"/>
    </row>
    <row r="279" spans="1:6" x14ac:dyDescent="0.2">
      <c r="A279" s="378" t="s">
        <v>361</v>
      </c>
      <c r="B279" s="379"/>
      <c r="C279" s="380"/>
      <c r="D279" s="289">
        <v>2500</v>
      </c>
      <c r="E279" s="290">
        <v>365</v>
      </c>
      <c r="F279" s="381"/>
    </row>
    <row r="280" spans="1:6" x14ac:dyDescent="0.2">
      <c r="A280" s="382" t="s">
        <v>362</v>
      </c>
      <c r="B280" s="383"/>
      <c r="C280" s="384"/>
      <c r="D280" s="309">
        <v>4000</v>
      </c>
      <c r="E280" s="310">
        <v>1300</v>
      </c>
      <c r="F280" s="385"/>
    </row>
    <row r="281" spans="1:6" x14ac:dyDescent="0.2">
      <c r="A281" s="386" t="s">
        <v>363</v>
      </c>
      <c r="B281" s="387"/>
      <c r="C281" s="388"/>
      <c r="D281" s="283">
        <v>8500</v>
      </c>
      <c r="E281" s="284">
        <v>94</v>
      </c>
      <c r="F281" s="389" t="s">
        <v>364</v>
      </c>
    </row>
    <row r="282" spans="1:6" x14ac:dyDescent="0.2">
      <c r="A282" s="390" t="s">
        <v>365</v>
      </c>
      <c r="B282" s="391"/>
      <c r="C282" s="392"/>
      <c r="D282" s="289">
        <v>8500</v>
      </c>
      <c r="E282" s="290">
        <v>94</v>
      </c>
      <c r="F282" s="393"/>
    </row>
    <row r="283" spans="1:6" x14ac:dyDescent="0.2">
      <c r="A283" s="390" t="s">
        <v>366</v>
      </c>
      <c r="B283" s="391"/>
      <c r="C283" s="392"/>
      <c r="D283" s="289"/>
      <c r="E283" s="290">
        <v>540</v>
      </c>
      <c r="F283" s="393"/>
    </row>
    <row r="284" spans="1:6" x14ac:dyDescent="0.2">
      <c r="A284" s="390" t="s">
        <v>367</v>
      </c>
      <c r="B284" s="391"/>
      <c r="C284" s="392"/>
      <c r="D284" s="289"/>
      <c r="E284" s="290">
        <v>31080</v>
      </c>
      <c r="F284" s="393"/>
    </row>
    <row r="285" spans="1:6" x14ac:dyDescent="0.2">
      <c r="A285" s="390" t="s">
        <v>368</v>
      </c>
      <c r="B285" s="391"/>
      <c r="C285" s="392"/>
      <c r="D285" s="289"/>
      <c r="E285" s="290">
        <v>31080</v>
      </c>
      <c r="F285" s="393"/>
    </row>
    <row r="286" spans="1:6" x14ac:dyDescent="0.2">
      <c r="A286" s="390" t="s">
        <v>369</v>
      </c>
      <c r="B286" s="391"/>
      <c r="C286" s="392"/>
      <c r="D286" s="289">
        <v>17.8</v>
      </c>
      <c r="E286" s="290">
        <v>135</v>
      </c>
      <c r="F286" s="393"/>
    </row>
    <row r="287" spans="1:6" x14ac:dyDescent="0.2">
      <c r="A287" s="390" t="s">
        <v>370</v>
      </c>
      <c r="B287" s="391"/>
      <c r="C287" s="392"/>
      <c r="D287" s="289">
        <v>17.8</v>
      </c>
      <c r="E287" s="290">
        <v>135</v>
      </c>
      <c r="F287" s="393"/>
    </row>
    <row r="288" spans="1:6" x14ac:dyDescent="0.2">
      <c r="A288" s="394" t="s">
        <v>371</v>
      </c>
      <c r="B288" s="395"/>
      <c r="C288" s="396"/>
      <c r="D288" s="309">
        <v>255</v>
      </c>
      <c r="E288" s="310">
        <v>3</v>
      </c>
      <c r="F288" s="397"/>
    </row>
  </sheetData>
  <mergeCells count="131">
    <mergeCell ref="C129:E129"/>
    <mergeCell ref="D149:D151"/>
    <mergeCell ref="D153:F153"/>
    <mergeCell ref="C156:E156"/>
    <mergeCell ref="A167:F167"/>
    <mergeCell ref="B120:B121"/>
    <mergeCell ref="D120:E120"/>
    <mergeCell ref="I120:J120"/>
    <mergeCell ref="Q120:Q122"/>
    <mergeCell ref="R120:S120"/>
    <mergeCell ref="R121:S121"/>
    <mergeCell ref="R122:S122"/>
    <mergeCell ref="B116:B117"/>
    <mergeCell ref="D116:E116"/>
    <mergeCell ref="I116:J116"/>
    <mergeCell ref="Q116:Q118"/>
    <mergeCell ref="R116:S116"/>
    <mergeCell ref="R117:S117"/>
    <mergeCell ref="R118:S118"/>
    <mergeCell ref="B112:B113"/>
    <mergeCell ref="D112:E112"/>
    <mergeCell ref="I112:J112"/>
    <mergeCell ref="Q112:Q114"/>
    <mergeCell ref="R112:S112"/>
    <mergeCell ref="R113:S113"/>
    <mergeCell ref="R114:S114"/>
    <mergeCell ref="B108:B109"/>
    <mergeCell ref="D108:E108"/>
    <mergeCell ref="I108:J108"/>
    <mergeCell ref="Q108:Q110"/>
    <mergeCell ref="R108:S108"/>
    <mergeCell ref="R109:S109"/>
    <mergeCell ref="R110:S110"/>
    <mergeCell ref="B104:B105"/>
    <mergeCell ref="D104:E104"/>
    <mergeCell ref="I104:J104"/>
    <mergeCell ref="Q104:Q106"/>
    <mergeCell ref="R104:S104"/>
    <mergeCell ref="R105:S105"/>
    <mergeCell ref="R106:S106"/>
    <mergeCell ref="B100:B101"/>
    <mergeCell ref="D100:E100"/>
    <mergeCell ref="I100:J100"/>
    <mergeCell ref="Q100:Q102"/>
    <mergeCell ref="R100:S100"/>
    <mergeCell ref="R101:S101"/>
    <mergeCell ref="R102:S102"/>
    <mergeCell ref="B96:B97"/>
    <mergeCell ref="D96:E96"/>
    <mergeCell ref="I96:J96"/>
    <mergeCell ref="Q96:Q98"/>
    <mergeCell ref="R96:S96"/>
    <mergeCell ref="R97:S97"/>
    <mergeCell ref="R98:S98"/>
    <mergeCell ref="B92:B93"/>
    <mergeCell ref="D92:E92"/>
    <mergeCell ref="I92:J92"/>
    <mergeCell ref="Q92:Q94"/>
    <mergeCell ref="R92:S92"/>
    <mergeCell ref="R93:S93"/>
    <mergeCell ref="R94:S94"/>
    <mergeCell ref="B88:B89"/>
    <mergeCell ref="D88:E88"/>
    <mergeCell ref="I88:J88"/>
    <mergeCell ref="Q88:Q90"/>
    <mergeCell ref="R88:S88"/>
    <mergeCell ref="R89:S89"/>
    <mergeCell ref="R90:S90"/>
    <mergeCell ref="B84:B85"/>
    <mergeCell ref="D84:E84"/>
    <mergeCell ref="I84:J84"/>
    <mergeCell ref="Q84:Q86"/>
    <mergeCell ref="R84:S84"/>
    <mergeCell ref="R85:S85"/>
    <mergeCell ref="R86:S86"/>
    <mergeCell ref="B65:D65"/>
    <mergeCell ref="B67:D67"/>
    <mergeCell ref="H75:I75"/>
    <mergeCell ref="H76:I76"/>
    <mergeCell ref="H77:I77"/>
    <mergeCell ref="H78:I78"/>
    <mergeCell ref="H79:I79"/>
    <mergeCell ref="C82:F82"/>
    <mergeCell ref="F70:G70"/>
    <mergeCell ref="H70:I70"/>
    <mergeCell ref="H71:I71"/>
    <mergeCell ref="H72:I72"/>
    <mergeCell ref="H73:I73"/>
    <mergeCell ref="H74:I74"/>
    <mergeCell ref="D50:E50"/>
    <mergeCell ref="D51:E51"/>
    <mergeCell ref="D52:E52"/>
    <mergeCell ref="D53:E53"/>
    <mergeCell ref="B55:D55"/>
    <mergeCell ref="B57:D57"/>
    <mergeCell ref="B59:D59"/>
    <mergeCell ref="B61:D61"/>
    <mergeCell ref="B63:D63"/>
    <mergeCell ref="Q29:R29"/>
    <mergeCell ref="Q31:R31"/>
    <mergeCell ref="D33:D37"/>
    <mergeCell ref="B41:D41"/>
    <mergeCell ref="D44:E44"/>
    <mergeCell ref="D45:E45"/>
    <mergeCell ref="B47:D47"/>
    <mergeCell ref="B48:E48"/>
    <mergeCell ref="D49:E49"/>
    <mergeCell ref="AE84:AE85"/>
    <mergeCell ref="AE93:AE95"/>
    <mergeCell ref="AE96:AE98"/>
    <mergeCell ref="Q2:R3"/>
    <mergeCell ref="J4:J5"/>
    <mergeCell ref="B6:D6"/>
    <mergeCell ref="B7:D7"/>
    <mergeCell ref="C8:C39"/>
    <mergeCell ref="D8:D12"/>
    <mergeCell ref="Q9:R9"/>
    <mergeCell ref="Q11:R11"/>
    <mergeCell ref="D13:D17"/>
    <mergeCell ref="M2:O2"/>
    <mergeCell ref="Q14:R14"/>
    <mergeCell ref="Q16:R16"/>
    <mergeCell ref="D18:D22"/>
    <mergeCell ref="Q19:R19"/>
    <mergeCell ref="Q21:R21"/>
    <mergeCell ref="D23:D27"/>
    <mergeCell ref="Q24:R24"/>
    <mergeCell ref="Q26:R26"/>
    <mergeCell ref="F69:G69"/>
    <mergeCell ref="H69:I69"/>
    <mergeCell ref="D28:D32"/>
  </mergeCells>
  <phoneticPr fontId="2"/>
  <conditionalFormatting sqref="K38:O38 G38:I38">
    <cfRule type="cellIs" dxfId="93" priority="1" stopIfTrue="1" operator="equal">
      <formula>0</formula>
    </cfRule>
  </conditionalFormatting>
  <conditionalFormatting sqref="T84:T86">
    <cfRule type="expression" dxfId="92" priority="2" stopIfTrue="1">
      <formula>$G$84=""</formula>
    </cfRule>
  </conditionalFormatting>
  <conditionalFormatting sqref="K86:O86">
    <cfRule type="expression" dxfId="91" priority="3" stopIfTrue="1">
      <formula>$G$85=""</formula>
    </cfRule>
  </conditionalFormatting>
  <conditionalFormatting sqref="T88:T90">
    <cfRule type="expression" dxfId="90" priority="4" stopIfTrue="1">
      <formula>$G$88=""</formula>
    </cfRule>
  </conditionalFormatting>
  <conditionalFormatting sqref="T100:T102">
    <cfRule type="expression" dxfId="89" priority="5" stopIfTrue="1">
      <formula>$G$100=""</formula>
    </cfRule>
  </conditionalFormatting>
  <conditionalFormatting sqref="F69:O70">
    <cfRule type="expression" dxfId="88" priority="6" stopIfTrue="1">
      <formula>$H$70=""</formula>
    </cfRule>
  </conditionalFormatting>
  <conditionalFormatting sqref="H71:O71">
    <cfRule type="expression" dxfId="87" priority="7" stopIfTrue="1">
      <formula>$H$71=""</formula>
    </cfRule>
  </conditionalFormatting>
  <conditionalFormatting sqref="H72:O72">
    <cfRule type="expression" dxfId="86" priority="8" stopIfTrue="1">
      <formula>$H$72=""</formula>
    </cfRule>
  </conditionalFormatting>
  <conditionalFormatting sqref="H73:O73">
    <cfRule type="expression" dxfId="85" priority="9" stopIfTrue="1">
      <formula>$H$73=""</formula>
    </cfRule>
  </conditionalFormatting>
  <conditionalFormatting sqref="H74:O74">
    <cfRule type="expression" dxfId="84" priority="10" stopIfTrue="1">
      <formula>$H$74=""</formula>
    </cfRule>
  </conditionalFormatting>
  <conditionalFormatting sqref="H75:O75">
    <cfRule type="expression" dxfId="83" priority="11" stopIfTrue="1">
      <formula>$H$75=""</formula>
    </cfRule>
  </conditionalFormatting>
  <conditionalFormatting sqref="H76:O76">
    <cfRule type="expression" dxfId="82" priority="12" stopIfTrue="1">
      <formula>$H$76=""</formula>
    </cfRule>
  </conditionalFormatting>
  <conditionalFormatting sqref="H77:O77">
    <cfRule type="expression" dxfId="81" priority="13" stopIfTrue="1">
      <formula>$H$77=""</formula>
    </cfRule>
  </conditionalFormatting>
  <conditionalFormatting sqref="H78:O78">
    <cfRule type="expression" dxfId="80" priority="14" stopIfTrue="1">
      <formula>$H$78=""</formula>
    </cfRule>
  </conditionalFormatting>
  <conditionalFormatting sqref="H79:O79">
    <cfRule type="expression" dxfId="79" priority="15" stopIfTrue="1">
      <formula>$H$79=""</formula>
    </cfRule>
  </conditionalFormatting>
  <conditionalFormatting sqref="B68:O68 G4:I4 B4:F5 J4:O5 G5:H5 D38:F39 B1:J3 K1:O1 C8:C39 D8:D37 K39:O39 G8:O37 K2:N2 A1:A68">
    <cfRule type="expression" dxfId="78" priority="16" stopIfTrue="1">
      <formula>$Q$2=2</formula>
    </cfRule>
  </conditionalFormatting>
  <conditionalFormatting sqref="B6:F7 B8:B39 G6:O6">
    <cfRule type="expression" dxfId="77" priority="17" stopIfTrue="1">
      <formula>$Q$2=2</formula>
    </cfRule>
  </conditionalFormatting>
  <conditionalFormatting sqref="J7:O7">
    <cfRule type="expression" dxfId="76" priority="18" stopIfTrue="1">
      <formula>$Q$2=2</formula>
    </cfRule>
    <cfRule type="cellIs" dxfId="75" priority="19" stopIfTrue="1" operator="equal">
      <formula>0</formula>
    </cfRule>
  </conditionalFormatting>
  <conditionalFormatting sqref="E8:F9 E10 E11:F14 E15 E16:F19 E20 E21:F24 E25 E26:F29 E30 E31:F34 E35 E36:F37">
    <cfRule type="expression" dxfId="74" priority="20" stopIfTrue="1">
      <formula>$Q$2=1</formula>
    </cfRule>
  </conditionalFormatting>
  <conditionalFormatting sqref="K3:O3">
    <cfRule type="expression" dxfId="73" priority="21" stopIfTrue="1">
      <formula>$Q$2=2</formula>
    </cfRule>
  </conditionalFormatting>
  <conditionalFormatting sqref="J126:O126">
    <cfRule type="expression" dxfId="72" priority="23" stopIfTrue="1">
      <formula>$I$126=2</formula>
    </cfRule>
  </conditionalFormatting>
  <conditionalFormatting sqref="J127:O127">
    <cfRule type="expression" dxfId="71" priority="24" stopIfTrue="1">
      <formula>$I$126=1</formula>
    </cfRule>
  </conditionalFormatting>
  <conditionalFormatting sqref="G124">
    <cfRule type="cellIs" dxfId="70" priority="25" stopIfTrue="1" operator="equal">
      <formula>0</formula>
    </cfRule>
  </conditionalFormatting>
  <conditionalFormatting sqref="J38 G39:J39">
    <cfRule type="expression" dxfId="69" priority="26" stopIfTrue="1">
      <formula>$Q$2=2</formula>
    </cfRule>
  </conditionalFormatting>
  <conditionalFormatting sqref="G7:I7">
    <cfRule type="expression" dxfId="68" priority="27" stopIfTrue="1">
      <formula>$Q$2=2</formula>
    </cfRule>
  </conditionalFormatting>
  <conditionalFormatting sqref="Q13:Q16">
    <cfRule type="expression" dxfId="67" priority="28" stopIfTrue="1">
      <formula>$D$13=0</formula>
    </cfRule>
  </conditionalFormatting>
  <conditionalFormatting sqref="Q6:Q11">
    <cfRule type="expression" dxfId="66" priority="29" stopIfTrue="1">
      <formula>$D$8=0</formula>
    </cfRule>
  </conditionalFormatting>
  <conditionalFormatting sqref="Q18:Q21">
    <cfRule type="expression" dxfId="65" priority="30" stopIfTrue="1">
      <formula>$D$18=0</formula>
    </cfRule>
  </conditionalFormatting>
  <conditionalFormatting sqref="Q23:Q26">
    <cfRule type="expression" dxfId="64" priority="31" stopIfTrue="1">
      <formula>$D$23=0</formula>
    </cfRule>
  </conditionalFormatting>
  <conditionalFormatting sqref="Q28:Q31">
    <cfRule type="expression" dxfId="63" priority="32" stopIfTrue="1">
      <formula>$D$28=0</formula>
    </cfRule>
  </conditionalFormatting>
  <conditionalFormatting sqref="Q33:Q36">
    <cfRule type="expression" dxfId="62" priority="33" stopIfTrue="1">
      <formula>$D$33=0</formula>
    </cfRule>
  </conditionalFormatting>
  <conditionalFormatting sqref="P14 P16">
    <cfRule type="expression" dxfId="61" priority="34" stopIfTrue="1">
      <formula>$D$13&lt;&gt;0</formula>
    </cfRule>
  </conditionalFormatting>
  <conditionalFormatting sqref="P9 P11">
    <cfRule type="expression" dxfId="60" priority="35" stopIfTrue="1">
      <formula>$D$8&lt;&gt;0</formula>
    </cfRule>
  </conditionalFormatting>
  <conditionalFormatting sqref="P19 P21">
    <cfRule type="expression" dxfId="59" priority="36" stopIfTrue="1">
      <formula>$D$18&lt;&gt;0</formula>
    </cfRule>
  </conditionalFormatting>
  <conditionalFormatting sqref="P24 P26">
    <cfRule type="expression" dxfId="58" priority="37" stopIfTrue="1">
      <formula>$D$23&lt;&gt;0</formula>
    </cfRule>
  </conditionalFormatting>
  <conditionalFormatting sqref="P29 P31">
    <cfRule type="expression" dxfId="57" priority="38" stopIfTrue="1">
      <formula>$D$28&lt;&gt;0</formula>
    </cfRule>
  </conditionalFormatting>
  <conditionalFormatting sqref="P34 P36">
    <cfRule type="expression" dxfId="56" priority="39" stopIfTrue="1">
      <formula>$D$33&lt;&gt;0</formula>
    </cfRule>
  </conditionalFormatting>
  <conditionalFormatting sqref="K90:O90">
    <cfRule type="expression" dxfId="55" priority="40" stopIfTrue="1">
      <formula>$G$89=""</formula>
    </cfRule>
  </conditionalFormatting>
  <conditionalFormatting sqref="K94:O94">
    <cfRule type="expression" dxfId="54" priority="41" stopIfTrue="1">
      <formula>$G$93=""</formula>
    </cfRule>
  </conditionalFormatting>
  <conditionalFormatting sqref="K98:O98">
    <cfRule type="expression" dxfId="53" priority="42" stopIfTrue="1">
      <formula>$G$97=""</formula>
    </cfRule>
  </conditionalFormatting>
  <conditionalFormatting sqref="K102:O102">
    <cfRule type="expression" dxfId="52" priority="43" stopIfTrue="1">
      <formula>$G$101=""</formula>
    </cfRule>
  </conditionalFormatting>
  <conditionalFormatting sqref="L106:O106">
    <cfRule type="expression" dxfId="51" priority="44" stopIfTrue="1">
      <formula>$G$105=""</formula>
    </cfRule>
  </conditionalFormatting>
  <conditionalFormatting sqref="K110:O110">
    <cfRule type="expression" dxfId="50" priority="45" stopIfTrue="1">
      <formula>$G$109=""</formula>
    </cfRule>
  </conditionalFormatting>
  <conditionalFormatting sqref="K114:O114">
    <cfRule type="expression" dxfId="49" priority="46" stopIfTrue="1">
      <formula>$G$113=""</formula>
    </cfRule>
  </conditionalFormatting>
  <conditionalFormatting sqref="K118:O118">
    <cfRule type="expression" dxfId="48" priority="47" stopIfTrue="1">
      <formula>$G$117=""</formula>
    </cfRule>
  </conditionalFormatting>
  <conditionalFormatting sqref="K122:O122">
    <cfRule type="expression" dxfId="47" priority="48" stopIfTrue="1">
      <formula>$G$121=""</formula>
    </cfRule>
  </conditionalFormatting>
  <conditionalFormatting sqref="J114">
    <cfRule type="expression" dxfId="46" priority="49" stopIfTrue="1">
      <formula>$G$112=""</formula>
    </cfRule>
  </conditionalFormatting>
  <conditionalFormatting sqref="J110">
    <cfRule type="expression" dxfId="45" priority="50" stopIfTrue="1">
      <formula>$G$108=""</formula>
    </cfRule>
  </conditionalFormatting>
  <conditionalFormatting sqref="J106">
    <cfRule type="expression" dxfId="44" priority="51" stopIfTrue="1">
      <formula>$G$104=""</formula>
    </cfRule>
  </conditionalFormatting>
  <conditionalFormatting sqref="J102">
    <cfRule type="expression" dxfId="43" priority="52" stopIfTrue="1">
      <formula>$G$100=""</formula>
    </cfRule>
  </conditionalFormatting>
  <conditionalFormatting sqref="J98">
    <cfRule type="expression" dxfId="42" priority="53" stopIfTrue="1">
      <formula>$G$96=""</formula>
    </cfRule>
  </conditionalFormatting>
  <conditionalFormatting sqref="J118">
    <cfRule type="expression" dxfId="41" priority="54" stopIfTrue="1">
      <formula>$G$116=""</formula>
    </cfRule>
  </conditionalFormatting>
  <conditionalFormatting sqref="J122">
    <cfRule type="expression" dxfId="40" priority="55" stopIfTrue="1">
      <formula>$G$120=""</formula>
    </cfRule>
  </conditionalFormatting>
  <conditionalFormatting sqref="J97">
    <cfRule type="expression" dxfId="39" priority="56" stopIfTrue="1">
      <formula>$G$96=""</formula>
    </cfRule>
  </conditionalFormatting>
  <conditionalFormatting sqref="J93">
    <cfRule type="expression" dxfId="38" priority="57" stopIfTrue="1">
      <formula>$G$92=""</formula>
    </cfRule>
  </conditionalFormatting>
  <conditionalFormatting sqref="J85">
    <cfRule type="expression" dxfId="37" priority="58" stopIfTrue="1">
      <formula>$G$84=""</formula>
    </cfRule>
  </conditionalFormatting>
  <conditionalFormatting sqref="K85:O85">
    <cfRule type="expression" dxfId="36" priority="59" stopIfTrue="1">
      <formula>$G$85=""</formula>
    </cfRule>
  </conditionalFormatting>
  <conditionalFormatting sqref="K89">
    <cfRule type="expression" dxfId="35" priority="60" stopIfTrue="1">
      <formula>$G$89=""</formula>
    </cfRule>
  </conditionalFormatting>
  <conditionalFormatting sqref="K93">
    <cfRule type="expression" dxfId="34" priority="61" stopIfTrue="1">
      <formula>$G$93=""</formula>
    </cfRule>
  </conditionalFormatting>
  <conditionalFormatting sqref="K97">
    <cfRule type="expression" dxfId="33" priority="62" stopIfTrue="1">
      <formula>$G$97=""</formula>
    </cfRule>
  </conditionalFormatting>
  <conditionalFormatting sqref="K101">
    <cfRule type="expression" dxfId="32" priority="63" stopIfTrue="1">
      <formula>$G$101=""</formula>
    </cfRule>
  </conditionalFormatting>
  <conditionalFormatting sqref="K105">
    <cfRule type="expression" dxfId="31" priority="64" stopIfTrue="1">
      <formula>$G$105=""</formula>
    </cfRule>
  </conditionalFormatting>
  <conditionalFormatting sqref="K109">
    <cfRule type="expression" dxfId="30" priority="65" stopIfTrue="1">
      <formula>$G$109=""</formula>
    </cfRule>
  </conditionalFormatting>
  <conditionalFormatting sqref="K113">
    <cfRule type="expression" dxfId="29" priority="66" stopIfTrue="1">
      <formula>$G$113=""</formula>
    </cfRule>
  </conditionalFormatting>
  <conditionalFormatting sqref="K117">
    <cfRule type="expression" dxfId="28" priority="67" stopIfTrue="1">
      <formula>$G$117=""</formula>
    </cfRule>
  </conditionalFormatting>
  <conditionalFormatting sqref="K121">
    <cfRule type="expression" dxfId="27" priority="68" stopIfTrue="1">
      <formula>$G$121=""</formula>
    </cfRule>
  </conditionalFormatting>
  <conditionalFormatting sqref="J86">
    <cfRule type="expression" dxfId="26" priority="69" stopIfTrue="1">
      <formula>$G$84=""</formula>
    </cfRule>
  </conditionalFormatting>
  <conditionalFormatting sqref="J89">
    <cfRule type="expression" dxfId="25" priority="70" stopIfTrue="1">
      <formula>$G$88=""</formula>
    </cfRule>
  </conditionalFormatting>
  <conditionalFormatting sqref="J90">
    <cfRule type="expression" dxfId="24" priority="71" stopIfTrue="1">
      <formula>$G$88=""</formula>
    </cfRule>
  </conditionalFormatting>
  <conditionalFormatting sqref="J94">
    <cfRule type="expression" dxfId="23" priority="72" stopIfTrue="1">
      <formula>$G$92=""</formula>
    </cfRule>
  </conditionalFormatting>
  <conditionalFormatting sqref="J101">
    <cfRule type="expression" dxfId="22" priority="73" stopIfTrue="1">
      <formula>$G$100=""</formula>
    </cfRule>
  </conditionalFormatting>
  <conditionalFormatting sqref="J105">
    <cfRule type="expression" dxfId="21" priority="74" stopIfTrue="1">
      <formula>$G$104=""</formula>
    </cfRule>
  </conditionalFormatting>
  <conditionalFormatting sqref="J109">
    <cfRule type="expression" dxfId="20" priority="75" stopIfTrue="1">
      <formula>$G$108=""</formula>
    </cfRule>
  </conditionalFormatting>
  <conditionalFormatting sqref="J113">
    <cfRule type="expression" dxfId="19" priority="76" stopIfTrue="1">
      <formula>$G$112=""</formula>
    </cfRule>
  </conditionalFormatting>
  <conditionalFormatting sqref="J117">
    <cfRule type="expression" dxfId="18" priority="77" stopIfTrue="1">
      <formula>$G$116=""</formula>
    </cfRule>
  </conditionalFormatting>
  <conditionalFormatting sqref="J121">
    <cfRule type="expression" dxfId="17" priority="78" stopIfTrue="1">
      <formula>$G$120=""</formula>
    </cfRule>
  </conditionalFormatting>
  <conditionalFormatting sqref="L109:O109">
    <cfRule type="expression" dxfId="16" priority="79" stopIfTrue="1">
      <formula>$G$109=""</formula>
    </cfRule>
  </conditionalFormatting>
  <conditionalFormatting sqref="L121:O121">
    <cfRule type="expression" dxfId="15" priority="80" stopIfTrue="1">
      <formula>$G$121=""</formula>
    </cfRule>
  </conditionalFormatting>
  <conditionalFormatting sqref="L117:O117">
    <cfRule type="expression" dxfId="14" priority="81" stopIfTrue="1">
      <formula>$G$117=""</formula>
    </cfRule>
  </conditionalFormatting>
  <conditionalFormatting sqref="L113:O113">
    <cfRule type="expression" dxfId="13" priority="82" stopIfTrue="1">
      <formula>$G$113=""</formula>
    </cfRule>
  </conditionalFormatting>
  <conditionalFormatting sqref="L105:O105">
    <cfRule type="expression" dxfId="12" priority="83" stopIfTrue="1">
      <formula>$G$105=""</formula>
    </cfRule>
  </conditionalFormatting>
  <conditionalFormatting sqref="L101:O101">
    <cfRule type="expression" dxfId="11" priority="84" stopIfTrue="1">
      <formula>$G$101=""</formula>
    </cfRule>
  </conditionalFormatting>
  <conditionalFormatting sqref="L97:O97">
    <cfRule type="expression" dxfId="10" priority="85" stopIfTrue="1">
      <formula>$G$97=""</formula>
    </cfRule>
  </conditionalFormatting>
  <conditionalFormatting sqref="L93:O93">
    <cfRule type="expression" dxfId="9" priority="86" stopIfTrue="1">
      <formula>$G$93=""</formula>
    </cfRule>
  </conditionalFormatting>
  <conditionalFormatting sqref="L89:O89">
    <cfRule type="expression" dxfId="8" priority="87" stopIfTrue="1">
      <formula>$G$89=""</formula>
    </cfRule>
  </conditionalFormatting>
  <conditionalFormatting sqref="K106">
    <cfRule type="expression" dxfId="7" priority="88" stopIfTrue="1">
      <formula>$G$105=""</formula>
    </cfRule>
  </conditionalFormatting>
  <conditionalFormatting sqref="T104:T106">
    <cfRule type="expression" dxfId="6" priority="89" stopIfTrue="1">
      <formula>$G$104=""</formula>
    </cfRule>
  </conditionalFormatting>
  <conditionalFormatting sqref="T108:T110">
    <cfRule type="expression" dxfId="5" priority="90" stopIfTrue="1">
      <formula>$G$108=""</formula>
    </cfRule>
  </conditionalFormatting>
  <conditionalFormatting sqref="T112:T114">
    <cfRule type="expression" dxfId="4" priority="91" stopIfTrue="1">
      <formula>$G$112=""</formula>
    </cfRule>
  </conditionalFormatting>
  <conditionalFormatting sqref="T116:T118">
    <cfRule type="expression" dxfId="3" priority="92" stopIfTrue="1">
      <formula>$G$116=""</formula>
    </cfRule>
  </conditionalFormatting>
  <conditionalFormatting sqref="T120:T122">
    <cfRule type="expression" dxfId="2" priority="93" stopIfTrue="1">
      <formula>$G$120=""</formula>
    </cfRule>
  </conditionalFormatting>
  <conditionalFormatting sqref="T96:T98">
    <cfRule type="expression" dxfId="1" priority="94" stopIfTrue="1">
      <formula>$G$96=""</formula>
    </cfRule>
  </conditionalFormatting>
  <conditionalFormatting sqref="T92:T94">
    <cfRule type="expression" dxfId="0" priority="95" stopIfTrue="1">
      <formula>$G$92=""</formula>
    </cfRule>
  </conditionalFormatting>
  <dataValidations count="1">
    <dataValidation type="whole" allowBlank="1" showInputMessage="1" showErrorMessage="1" sqref="G84 JC84 SY84 ACU84 AMQ84 AWM84 BGI84 BQE84 CAA84 CJW84 CTS84 DDO84 DNK84 DXG84 EHC84 EQY84 FAU84 FKQ84 FUM84 GEI84 GOE84 GYA84 HHW84 HRS84 IBO84 ILK84 IVG84 JFC84 JOY84 JYU84 KIQ84 KSM84 LCI84 LME84 LWA84 MFW84 MPS84 MZO84 NJK84 NTG84 ODC84 OMY84 OWU84 PGQ84 PQM84 QAI84 QKE84 QUA84 RDW84 RNS84 RXO84 SHK84 SRG84 TBC84 TKY84 TUU84 UEQ84 UOM84 UYI84 VIE84 VSA84 WBW84 WLS84 WVO84 G65620 JC65620 SY65620 ACU65620 AMQ65620 AWM65620 BGI65620 BQE65620 CAA65620 CJW65620 CTS65620 DDO65620 DNK65620 DXG65620 EHC65620 EQY65620 FAU65620 FKQ65620 FUM65620 GEI65620 GOE65620 GYA65620 HHW65620 HRS65620 IBO65620 ILK65620 IVG65620 JFC65620 JOY65620 JYU65620 KIQ65620 KSM65620 LCI65620 LME65620 LWA65620 MFW65620 MPS65620 MZO65620 NJK65620 NTG65620 ODC65620 OMY65620 OWU65620 PGQ65620 PQM65620 QAI65620 QKE65620 QUA65620 RDW65620 RNS65620 RXO65620 SHK65620 SRG65620 TBC65620 TKY65620 TUU65620 UEQ65620 UOM65620 UYI65620 VIE65620 VSA65620 WBW65620 WLS65620 WVO65620 G131156 JC131156 SY131156 ACU131156 AMQ131156 AWM131156 BGI131156 BQE131156 CAA131156 CJW131156 CTS131156 DDO131156 DNK131156 DXG131156 EHC131156 EQY131156 FAU131156 FKQ131156 FUM131156 GEI131156 GOE131156 GYA131156 HHW131156 HRS131156 IBO131156 ILK131156 IVG131156 JFC131156 JOY131156 JYU131156 KIQ131156 KSM131156 LCI131156 LME131156 LWA131156 MFW131156 MPS131156 MZO131156 NJK131156 NTG131156 ODC131156 OMY131156 OWU131156 PGQ131156 PQM131156 QAI131156 QKE131156 QUA131156 RDW131156 RNS131156 RXO131156 SHK131156 SRG131156 TBC131156 TKY131156 TUU131156 UEQ131156 UOM131156 UYI131156 VIE131156 VSA131156 WBW131156 WLS131156 WVO131156 G196692 JC196692 SY196692 ACU196692 AMQ196692 AWM196692 BGI196692 BQE196692 CAA196692 CJW196692 CTS196692 DDO196692 DNK196692 DXG196692 EHC196692 EQY196692 FAU196692 FKQ196692 FUM196692 GEI196692 GOE196692 GYA196692 HHW196692 HRS196692 IBO196692 ILK196692 IVG196692 JFC196692 JOY196692 JYU196692 KIQ196692 KSM196692 LCI196692 LME196692 LWA196692 MFW196692 MPS196692 MZO196692 NJK196692 NTG196692 ODC196692 OMY196692 OWU196692 PGQ196692 PQM196692 QAI196692 QKE196692 QUA196692 RDW196692 RNS196692 RXO196692 SHK196692 SRG196692 TBC196692 TKY196692 TUU196692 UEQ196692 UOM196692 UYI196692 VIE196692 VSA196692 WBW196692 WLS196692 WVO196692 G262228 JC262228 SY262228 ACU262228 AMQ262228 AWM262228 BGI262228 BQE262228 CAA262228 CJW262228 CTS262228 DDO262228 DNK262228 DXG262228 EHC262228 EQY262228 FAU262228 FKQ262228 FUM262228 GEI262228 GOE262228 GYA262228 HHW262228 HRS262228 IBO262228 ILK262228 IVG262228 JFC262228 JOY262228 JYU262228 KIQ262228 KSM262228 LCI262228 LME262228 LWA262228 MFW262228 MPS262228 MZO262228 NJK262228 NTG262228 ODC262228 OMY262228 OWU262228 PGQ262228 PQM262228 QAI262228 QKE262228 QUA262228 RDW262228 RNS262228 RXO262228 SHK262228 SRG262228 TBC262228 TKY262228 TUU262228 UEQ262228 UOM262228 UYI262228 VIE262228 VSA262228 WBW262228 WLS262228 WVO262228 G327764 JC327764 SY327764 ACU327764 AMQ327764 AWM327764 BGI327764 BQE327764 CAA327764 CJW327764 CTS327764 DDO327764 DNK327764 DXG327764 EHC327764 EQY327764 FAU327764 FKQ327764 FUM327764 GEI327764 GOE327764 GYA327764 HHW327764 HRS327764 IBO327764 ILK327764 IVG327764 JFC327764 JOY327764 JYU327764 KIQ327764 KSM327764 LCI327764 LME327764 LWA327764 MFW327764 MPS327764 MZO327764 NJK327764 NTG327764 ODC327764 OMY327764 OWU327764 PGQ327764 PQM327764 QAI327764 QKE327764 QUA327764 RDW327764 RNS327764 RXO327764 SHK327764 SRG327764 TBC327764 TKY327764 TUU327764 UEQ327764 UOM327764 UYI327764 VIE327764 VSA327764 WBW327764 WLS327764 WVO327764 G393300 JC393300 SY393300 ACU393300 AMQ393300 AWM393300 BGI393300 BQE393300 CAA393300 CJW393300 CTS393300 DDO393300 DNK393300 DXG393300 EHC393300 EQY393300 FAU393300 FKQ393300 FUM393300 GEI393300 GOE393300 GYA393300 HHW393300 HRS393300 IBO393300 ILK393300 IVG393300 JFC393300 JOY393300 JYU393300 KIQ393300 KSM393300 LCI393300 LME393300 LWA393300 MFW393300 MPS393300 MZO393300 NJK393300 NTG393300 ODC393300 OMY393300 OWU393300 PGQ393300 PQM393300 QAI393300 QKE393300 QUA393300 RDW393300 RNS393300 RXO393300 SHK393300 SRG393300 TBC393300 TKY393300 TUU393300 UEQ393300 UOM393300 UYI393300 VIE393300 VSA393300 WBW393300 WLS393300 WVO393300 G458836 JC458836 SY458836 ACU458836 AMQ458836 AWM458836 BGI458836 BQE458836 CAA458836 CJW458836 CTS458836 DDO458836 DNK458836 DXG458836 EHC458836 EQY458836 FAU458836 FKQ458836 FUM458836 GEI458836 GOE458836 GYA458836 HHW458836 HRS458836 IBO458836 ILK458836 IVG458836 JFC458836 JOY458836 JYU458836 KIQ458836 KSM458836 LCI458836 LME458836 LWA458836 MFW458836 MPS458836 MZO458836 NJK458836 NTG458836 ODC458836 OMY458836 OWU458836 PGQ458836 PQM458836 QAI458836 QKE458836 QUA458836 RDW458836 RNS458836 RXO458836 SHK458836 SRG458836 TBC458836 TKY458836 TUU458836 UEQ458836 UOM458836 UYI458836 VIE458836 VSA458836 WBW458836 WLS458836 WVO458836 G524372 JC524372 SY524372 ACU524372 AMQ524372 AWM524372 BGI524372 BQE524372 CAA524372 CJW524372 CTS524372 DDO524372 DNK524372 DXG524372 EHC524372 EQY524372 FAU524372 FKQ524372 FUM524372 GEI524372 GOE524372 GYA524372 HHW524372 HRS524372 IBO524372 ILK524372 IVG524372 JFC524372 JOY524372 JYU524372 KIQ524372 KSM524372 LCI524372 LME524372 LWA524372 MFW524372 MPS524372 MZO524372 NJK524372 NTG524372 ODC524372 OMY524372 OWU524372 PGQ524372 PQM524372 QAI524372 QKE524372 QUA524372 RDW524372 RNS524372 RXO524372 SHK524372 SRG524372 TBC524372 TKY524372 TUU524372 UEQ524372 UOM524372 UYI524372 VIE524372 VSA524372 WBW524372 WLS524372 WVO524372 G589908 JC589908 SY589908 ACU589908 AMQ589908 AWM589908 BGI589908 BQE589908 CAA589908 CJW589908 CTS589908 DDO589908 DNK589908 DXG589908 EHC589908 EQY589908 FAU589908 FKQ589908 FUM589908 GEI589908 GOE589908 GYA589908 HHW589908 HRS589908 IBO589908 ILK589908 IVG589908 JFC589908 JOY589908 JYU589908 KIQ589908 KSM589908 LCI589908 LME589908 LWA589908 MFW589908 MPS589908 MZO589908 NJK589908 NTG589908 ODC589908 OMY589908 OWU589908 PGQ589908 PQM589908 QAI589908 QKE589908 QUA589908 RDW589908 RNS589908 RXO589908 SHK589908 SRG589908 TBC589908 TKY589908 TUU589908 UEQ589908 UOM589908 UYI589908 VIE589908 VSA589908 WBW589908 WLS589908 WVO589908 G655444 JC655444 SY655444 ACU655444 AMQ655444 AWM655444 BGI655444 BQE655444 CAA655444 CJW655444 CTS655444 DDO655444 DNK655444 DXG655444 EHC655444 EQY655444 FAU655444 FKQ655444 FUM655444 GEI655444 GOE655444 GYA655444 HHW655444 HRS655444 IBO655444 ILK655444 IVG655444 JFC655444 JOY655444 JYU655444 KIQ655444 KSM655444 LCI655444 LME655444 LWA655444 MFW655444 MPS655444 MZO655444 NJK655444 NTG655444 ODC655444 OMY655444 OWU655444 PGQ655444 PQM655444 QAI655444 QKE655444 QUA655444 RDW655444 RNS655444 RXO655444 SHK655444 SRG655444 TBC655444 TKY655444 TUU655444 UEQ655444 UOM655444 UYI655444 VIE655444 VSA655444 WBW655444 WLS655444 WVO655444 G720980 JC720980 SY720980 ACU720980 AMQ720980 AWM720980 BGI720980 BQE720980 CAA720980 CJW720980 CTS720980 DDO720980 DNK720980 DXG720980 EHC720980 EQY720980 FAU720980 FKQ720980 FUM720980 GEI720980 GOE720980 GYA720980 HHW720980 HRS720980 IBO720980 ILK720980 IVG720980 JFC720980 JOY720980 JYU720980 KIQ720980 KSM720980 LCI720980 LME720980 LWA720980 MFW720980 MPS720980 MZO720980 NJK720980 NTG720980 ODC720980 OMY720980 OWU720980 PGQ720980 PQM720980 QAI720980 QKE720980 QUA720980 RDW720980 RNS720980 RXO720980 SHK720980 SRG720980 TBC720980 TKY720980 TUU720980 UEQ720980 UOM720980 UYI720980 VIE720980 VSA720980 WBW720980 WLS720980 WVO720980 G786516 JC786516 SY786516 ACU786516 AMQ786516 AWM786516 BGI786516 BQE786516 CAA786516 CJW786516 CTS786516 DDO786516 DNK786516 DXG786516 EHC786516 EQY786516 FAU786516 FKQ786516 FUM786516 GEI786516 GOE786516 GYA786516 HHW786516 HRS786516 IBO786516 ILK786516 IVG786516 JFC786516 JOY786516 JYU786516 KIQ786516 KSM786516 LCI786516 LME786516 LWA786516 MFW786516 MPS786516 MZO786516 NJK786516 NTG786516 ODC786516 OMY786516 OWU786516 PGQ786516 PQM786516 QAI786516 QKE786516 QUA786516 RDW786516 RNS786516 RXO786516 SHK786516 SRG786516 TBC786516 TKY786516 TUU786516 UEQ786516 UOM786516 UYI786516 VIE786516 VSA786516 WBW786516 WLS786516 WVO786516 G852052 JC852052 SY852052 ACU852052 AMQ852052 AWM852052 BGI852052 BQE852052 CAA852052 CJW852052 CTS852052 DDO852052 DNK852052 DXG852052 EHC852052 EQY852052 FAU852052 FKQ852052 FUM852052 GEI852052 GOE852052 GYA852052 HHW852052 HRS852052 IBO852052 ILK852052 IVG852052 JFC852052 JOY852052 JYU852052 KIQ852052 KSM852052 LCI852052 LME852052 LWA852052 MFW852052 MPS852052 MZO852052 NJK852052 NTG852052 ODC852052 OMY852052 OWU852052 PGQ852052 PQM852052 QAI852052 QKE852052 QUA852052 RDW852052 RNS852052 RXO852052 SHK852052 SRG852052 TBC852052 TKY852052 TUU852052 UEQ852052 UOM852052 UYI852052 VIE852052 VSA852052 WBW852052 WLS852052 WVO852052 G917588 JC917588 SY917588 ACU917588 AMQ917588 AWM917588 BGI917588 BQE917588 CAA917588 CJW917588 CTS917588 DDO917588 DNK917588 DXG917588 EHC917588 EQY917588 FAU917588 FKQ917588 FUM917588 GEI917588 GOE917588 GYA917588 HHW917588 HRS917588 IBO917588 ILK917588 IVG917588 JFC917588 JOY917588 JYU917588 KIQ917588 KSM917588 LCI917588 LME917588 LWA917588 MFW917588 MPS917588 MZO917588 NJK917588 NTG917588 ODC917588 OMY917588 OWU917588 PGQ917588 PQM917588 QAI917588 QKE917588 QUA917588 RDW917588 RNS917588 RXO917588 SHK917588 SRG917588 TBC917588 TKY917588 TUU917588 UEQ917588 UOM917588 UYI917588 VIE917588 VSA917588 WBW917588 WLS917588 WVO917588 G983124 JC983124 SY983124 ACU983124 AMQ983124 AWM983124 BGI983124 BQE983124 CAA983124 CJW983124 CTS983124 DDO983124 DNK983124 DXG983124 EHC983124 EQY983124 FAU983124 FKQ983124 FUM983124 GEI983124 GOE983124 GYA983124 HHW983124 HRS983124 IBO983124 ILK983124 IVG983124 JFC983124 JOY983124 JYU983124 KIQ983124 KSM983124 LCI983124 LME983124 LWA983124 MFW983124 MPS983124 MZO983124 NJK983124 NTG983124 ODC983124 OMY983124 OWU983124 PGQ983124 PQM983124 QAI983124 QKE983124 QUA983124 RDW983124 RNS983124 RXO983124 SHK983124 SRG983124 TBC983124 TKY983124 TUU983124 UEQ983124 UOM983124 UYI983124 VIE983124 VSA983124 WBW983124 WLS983124 WVO983124">
      <formula1>2</formula1>
      <formula2>30</formula2>
    </dataValidation>
  </dataValidations>
  <pageMargins left="0.7" right="0.7" top="0.75" bottom="0.75" header="0.3" footer="0.3"/>
  <pageSetup paperSize="9" scale="5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Group Box 1">
              <controlPr defaultSize="0" autoFill="0" autoPict="0">
                <anchor moveWithCells="1">
                  <from>
                    <xdr:col>8</xdr:col>
                    <xdr:colOff>0</xdr:colOff>
                    <xdr:row>125</xdr:row>
                    <xdr:rowOff>0</xdr:rowOff>
                  </from>
                  <to>
                    <xdr:col>8</xdr:col>
                    <xdr:colOff>703385</xdr:colOff>
                    <xdr:row>127</xdr:row>
                    <xdr:rowOff>0</xdr:rowOff>
                  </to>
                </anchor>
              </controlPr>
            </control>
          </mc:Choice>
        </mc:AlternateContent>
        <mc:AlternateContent xmlns:mc="http://schemas.openxmlformats.org/markup-compatibility/2006">
          <mc:Choice Requires="x14">
            <control shapeId="2050" r:id="rId5" name="Option Button 2">
              <controlPr locked="0" defaultSize="0" print="0" autoFill="0" autoLine="0" autoPict="0">
                <anchor moveWithCells="1">
                  <from>
                    <xdr:col>8</xdr:col>
                    <xdr:colOff>77372</xdr:colOff>
                    <xdr:row>124</xdr:row>
                    <xdr:rowOff>154745</xdr:rowOff>
                  </from>
                  <to>
                    <xdr:col>8</xdr:col>
                    <xdr:colOff>583809</xdr:colOff>
                    <xdr:row>126</xdr:row>
                    <xdr:rowOff>56271</xdr:rowOff>
                  </to>
                </anchor>
              </controlPr>
            </control>
          </mc:Choice>
        </mc:AlternateContent>
        <mc:AlternateContent xmlns:mc="http://schemas.openxmlformats.org/markup-compatibility/2006">
          <mc:Choice Requires="x14">
            <control shapeId="2051" r:id="rId6" name="Option Button 3">
              <controlPr defaultSize="0" autoFill="0" autoLine="0" autoPict="0">
                <anchor moveWithCells="1">
                  <from>
                    <xdr:col>8</xdr:col>
                    <xdr:colOff>77372</xdr:colOff>
                    <xdr:row>125</xdr:row>
                    <xdr:rowOff>126609</xdr:rowOff>
                  </from>
                  <to>
                    <xdr:col>8</xdr:col>
                    <xdr:colOff>618978</xdr:colOff>
                    <xdr:row>127</xdr:row>
                    <xdr:rowOff>28135</xdr:rowOff>
                  </to>
                </anchor>
              </controlPr>
            </control>
          </mc:Choice>
        </mc:AlternateContent>
        <mc:AlternateContent xmlns:mc="http://schemas.openxmlformats.org/markup-compatibility/2006">
          <mc:Choice Requires="x14">
            <control shapeId="2052" r:id="rId7" name="Group Box 4">
              <controlPr defaultSize="0" autoFill="0" autoPict="0">
                <anchor moveWithCells="1">
                  <from>
                    <xdr:col>16</xdr:col>
                    <xdr:colOff>0</xdr:colOff>
                    <xdr:row>1</xdr:row>
                    <xdr:rowOff>0</xdr:rowOff>
                  </from>
                  <to>
                    <xdr:col>18</xdr:col>
                    <xdr:colOff>0</xdr:colOff>
                    <xdr:row>3</xdr:row>
                    <xdr:rowOff>0</xdr:rowOff>
                  </to>
                </anchor>
              </controlPr>
            </control>
          </mc:Choice>
        </mc:AlternateContent>
        <mc:AlternateContent xmlns:mc="http://schemas.openxmlformats.org/markup-compatibility/2006">
          <mc:Choice Requires="x14">
            <control shapeId="2053" r:id="rId8" name="Option Button 5">
              <controlPr defaultSize="0" print="0" autoFill="0" autoLine="0" autoPict="0">
                <anchor moveWithCells="1">
                  <from>
                    <xdr:col>16</xdr:col>
                    <xdr:colOff>63305</xdr:colOff>
                    <xdr:row>1</xdr:row>
                    <xdr:rowOff>56271</xdr:rowOff>
                  </from>
                  <to>
                    <xdr:col>17</xdr:col>
                    <xdr:colOff>407963</xdr:colOff>
                    <xdr:row>1</xdr:row>
                    <xdr:rowOff>267286</xdr:rowOff>
                  </to>
                </anchor>
              </controlPr>
            </control>
          </mc:Choice>
        </mc:AlternateContent>
        <mc:AlternateContent xmlns:mc="http://schemas.openxmlformats.org/markup-compatibility/2006">
          <mc:Choice Requires="x14">
            <control shapeId="2054" r:id="rId9" name="Option Button 6">
              <controlPr defaultSize="0" autoFill="0" autoLine="0" autoPict="0">
                <anchor moveWithCells="1">
                  <from>
                    <xdr:col>16</xdr:col>
                    <xdr:colOff>77372</xdr:colOff>
                    <xdr:row>2</xdr:row>
                    <xdr:rowOff>0</xdr:rowOff>
                  </from>
                  <to>
                    <xdr:col>17</xdr:col>
                    <xdr:colOff>407963</xdr:colOff>
                    <xdr:row>2</xdr:row>
                    <xdr:rowOff>196948</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whole" operator="lessThan" allowBlank="1" showInputMessage="1" showErrorMessage="1" error="0 ～ 5 で入力">
          <x14:formula1>
            <xm:f>6</xm:f>
          </x14:formula1>
          <xm:sqref>D85 IZ85 SV85 ACR85 AMN85 AWJ85 BGF85 BQB85 BZX85 CJT85 CTP85 DDL85 DNH85 DXD85 EGZ85 EQV85 FAR85 FKN85 FUJ85 GEF85 GOB85 GXX85 HHT85 HRP85 IBL85 ILH85 IVD85 JEZ85 JOV85 JYR85 KIN85 KSJ85 LCF85 LMB85 LVX85 MFT85 MPP85 MZL85 NJH85 NTD85 OCZ85 OMV85 OWR85 PGN85 PQJ85 QAF85 QKB85 QTX85 RDT85 RNP85 RXL85 SHH85 SRD85 TAZ85 TKV85 TUR85 UEN85 UOJ85 UYF85 VIB85 VRX85 WBT85 WLP85 WVL85 D65621 IZ65621 SV65621 ACR65621 AMN65621 AWJ65621 BGF65621 BQB65621 BZX65621 CJT65621 CTP65621 DDL65621 DNH65621 DXD65621 EGZ65621 EQV65621 FAR65621 FKN65621 FUJ65621 GEF65621 GOB65621 GXX65621 HHT65621 HRP65621 IBL65621 ILH65621 IVD65621 JEZ65621 JOV65621 JYR65621 KIN65621 KSJ65621 LCF65621 LMB65621 LVX65621 MFT65621 MPP65621 MZL65621 NJH65621 NTD65621 OCZ65621 OMV65621 OWR65621 PGN65621 PQJ65621 QAF65621 QKB65621 QTX65621 RDT65621 RNP65621 RXL65621 SHH65621 SRD65621 TAZ65621 TKV65621 TUR65621 UEN65621 UOJ65621 UYF65621 VIB65621 VRX65621 WBT65621 WLP65621 WVL65621 D131157 IZ131157 SV131157 ACR131157 AMN131157 AWJ131157 BGF131157 BQB131157 BZX131157 CJT131157 CTP131157 DDL131157 DNH131157 DXD131157 EGZ131157 EQV131157 FAR131157 FKN131157 FUJ131157 GEF131157 GOB131157 GXX131157 HHT131157 HRP131157 IBL131157 ILH131157 IVD131157 JEZ131157 JOV131157 JYR131157 KIN131157 KSJ131157 LCF131157 LMB131157 LVX131157 MFT131157 MPP131157 MZL131157 NJH131157 NTD131157 OCZ131157 OMV131157 OWR131157 PGN131157 PQJ131157 QAF131157 QKB131157 QTX131157 RDT131157 RNP131157 RXL131157 SHH131157 SRD131157 TAZ131157 TKV131157 TUR131157 UEN131157 UOJ131157 UYF131157 VIB131157 VRX131157 WBT131157 WLP131157 WVL131157 D196693 IZ196693 SV196693 ACR196693 AMN196693 AWJ196693 BGF196693 BQB196693 BZX196693 CJT196693 CTP196693 DDL196693 DNH196693 DXD196693 EGZ196693 EQV196693 FAR196693 FKN196693 FUJ196693 GEF196693 GOB196693 GXX196693 HHT196693 HRP196693 IBL196693 ILH196693 IVD196693 JEZ196693 JOV196693 JYR196693 KIN196693 KSJ196693 LCF196693 LMB196693 LVX196693 MFT196693 MPP196693 MZL196693 NJH196693 NTD196693 OCZ196693 OMV196693 OWR196693 PGN196693 PQJ196693 QAF196693 QKB196693 QTX196693 RDT196693 RNP196693 RXL196693 SHH196693 SRD196693 TAZ196693 TKV196693 TUR196693 UEN196693 UOJ196693 UYF196693 VIB196693 VRX196693 WBT196693 WLP196693 WVL196693 D262229 IZ262229 SV262229 ACR262229 AMN262229 AWJ262229 BGF262229 BQB262229 BZX262229 CJT262229 CTP262229 DDL262229 DNH262229 DXD262229 EGZ262229 EQV262229 FAR262229 FKN262229 FUJ262229 GEF262229 GOB262229 GXX262229 HHT262229 HRP262229 IBL262229 ILH262229 IVD262229 JEZ262229 JOV262229 JYR262229 KIN262229 KSJ262229 LCF262229 LMB262229 LVX262229 MFT262229 MPP262229 MZL262229 NJH262229 NTD262229 OCZ262229 OMV262229 OWR262229 PGN262229 PQJ262229 QAF262229 QKB262229 QTX262229 RDT262229 RNP262229 RXL262229 SHH262229 SRD262229 TAZ262229 TKV262229 TUR262229 UEN262229 UOJ262229 UYF262229 VIB262229 VRX262229 WBT262229 WLP262229 WVL262229 D327765 IZ327765 SV327765 ACR327765 AMN327765 AWJ327765 BGF327765 BQB327765 BZX327765 CJT327765 CTP327765 DDL327765 DNH327765 DXD327765 EGZ327765 EQV327765 FAR327765 FKN327765 FUJ327765 GEF327765 GOB327765 GXX327765 HHT327765 HRP327765 IBL327765 ILH327765 IVD327765 JEZ327765 JOV327765 JYR327765 KIN327765 KSJ327765 LCF327765 LMB327765 LVX327765 MFT327765 MPP327765 MZL327765 NJH327765 NTD327765 OCZ327765 OMV327765 OWR327765 PGN327765 PQJ327765 QAF327765 QKB327765 QTX327765 RDT327765 RNP327765 RXL327765 SHH327765 SRD327765 TAZ327765 TKV327765 TUR327765 UEN327765 UOJ327765 UYF327765 VIB327765 VRX327765 WBT327765 WLP327765 WVL327765 D393301 IZ393301 SV393301 ACR393301 AMN393301 AWJ393301 BGF393301 BQB393301 BZX393301 CJT393301 CTP393301 DDL393301 DNH393301 DXD393301 EGZ393301 EQV393301 FAR393301 FKN393301 FUJ393301 GEF393301 GOB393301 GXX393301 HHT393301 HRP393301 IBL393301 ILH393301 IVD393301 JEZ393301 JOV393301 JYR393301 KIN393301 KSJ393301 LCF393301 LMB393301 LVX393301 MFT393301 MPP393301 MZL393301 NJH393301 NTD393301 OCZ393301 OMV393301 OWR393301 PGN393301 PQJ393301 QAF393301 QKB393301 QTX393301 RDT393301 RNP393301 RXL393301 SHH393301 SRD393301 TAZ393301 TKV393301 TUR393301 UEN393301 UOJ393301 UYF393301 VIB393301 VRX393301 WBT393301 WLP393301 WVL393301 D458837 IZ458837 SV458837 ACR458837 AMN458837 AWJ458837 BGF458837 BQB458837 BZX458837 CJT458837 CTP458837 DDL458837 DNH458837 DXD458837 EGZ458837 EQV458837 FAR458837 FKN458837 FUJ458837 GEF458837 GOB458837 GXX458837 HHT458837 HRP458837 IBL458837 ILH458837 IVD458837 JEZ458837 JOV458837 JYR458837 KIN458837 KSJ458837 LCF458837 LMB458837 LVX458837 MFT458837 MPP458837 MZL458837 NJH458837 NTD458837 OCZ458837 OMV458837 OWR458837 PGN458837 PQJ458837 QAF458837 QKB458837 QTX458837 RDT458837 RNP458837 RXL458837 SHH458837 SRD458837 TAZ458837 TKV458837 TUR458837 UEN458837 UOJ458837 UYF458837 VIB458837 VRX458837 WBT458837 WLP458837 WVL458837 D524373 IZ524373 SV524373 ACR524373 AMN524373 AWJ524373 BGF524373 BQB524373 BZX524373 CJT524373 CTP524373 DDL524373 DNH524373 DXD524373 EGZ524373 EQV524373 FAR524373 FKN524373 FUJ524373 GEF524373 GOB524373 GXX524373 HHT524373 HRP524373 IBL524373 ILH524373 IVD524373 JEZ524373 JOV524373 JYR524373 KIN524373 KSJ524373 LCF524373 LMB524373 LVX524373 MFT524373 MPP524373 MZL524373 NJH524373 NTD524373 OCZ524373 OMV524373 OWR524373 PGN524373 PQJ524373 QAF524373 QKB524373 QTX524373 RDT524373 RNP524373 RXL524373 SHH524373 SRD524373 TAZ524373 TKV524373 TUR524373 UEN524373 UOJ524373 UYF524373 VIB524373 VRX524373 WBT524373 WLP524373 WVL524373 D589909 IZ589909 SV589909 ACR589909 AMN589909 AWJ589909 BGF589909 BQB589909 BZX589909 CJT589909 CTP589909 DDL589909 DNH589909 DXD589909 EGZ589909 EQV589909 FAR589909 FKN589909 FUJ589909 GEF589909 GOB589909 GXX589909 HHT589909 HRP589909 IBL589909 ILH589909 IVD589909 JEZ589909 JOV589909 JYR589909 KIN589909 KSJ589909 LCF589909 LMB589909 LVX589909 MFT589909 MPP589909 MZL589909 NJH589909 NTD589909 OCZ589909 OMV589909 OWR589909 PGN589909 PQJ589909 QAF589909 QKB589909 QTX589909 RDT589909 RNP589909 RXL589909 SHH589909 SRD589909 TAZ589909 TKV589909 TUR589909 UEN589909 UOJ589909 UYF589909 VIB589909 VRX589909 WBT589909 WLP589909 WVL589909 D655445 IZ655445 SV655445 ACR655445 AMN655445 AWJ655445 BGF655445 BQB655445 BZX655445 CJT655445 CTP655445 DDL655445 DNH655445 DXD655445 EGZ655445 EQV655445 FAR655445 FKN655445 FUJ655445 GEF655445 GOB655445 GXX655445 HHT655445 HRP655445 IBL655445 ILH655445 IVD655445 JEZ655445 JOV655445 JYR655445 KIN655445 KSJ655445 LCF655445 LMB655445 LVX655445 MFT655445 MPP655445 MZL655445 NJH655445 NTD655445 OCZ655445 OMV655445 OWR655445 PGN655445 PQJ655445 QAF655445 QKB655445 QTX655445 RDT655445 RNP655445 RXL655445 SHH655445 SRD655445 TAZ655445 TKV655445 TUR655445 UEN655445 UOJ655445 UYF655445 VIB655445 VRX655445 WBT655445 WLP655445 WVL655445 D720981 IZ720981 SV720981 ACR720981 AMN720981 AWJ720981 BGF720981 BQB720981 BZX720981 CJT720981 CTP720981 DDL720981 DNH720981 DXD720981 EGZ720981 EQV720981 FAR720981 FKN720981 FUJ720981 GEF720981 GOB720981 GXX720981 HHT720981 HRP720981 IBL720981 ILH720981 IVD720981 JEZ720981 JOV720981 JYR720981 KIN720981 KSJ720981 LCF720981 LMB720981 LVX720981 MFT720981 MPP720981 MZL720981 NJH720981 NTD720981 OCZ720981 OMV720981 OWR720981 PGN720981 PQJ720981 QAF720981 QKB720981 QTX720981 RDT720981 RNP720981 RXL720981 SHH720981 SRD720981 TAZ720981 TKV720981 TUR720981 UEN720981 UOJ720981 UYF720981 VIB720981 VRX720981 WBT720981 WLP720981 WVL720981 D786517 IZ786517 SV786517 ACR786517 AMN786517 AWJ786517 BGF786517 BQB786517 BZX786517 CJT786517 CTP786517 DDL786517 DNH786517 DXD786517 EGZ786517 EQV786517 FAR786517 FKN786517 FUJ786517 GEF786517 GOB786517 GXX786517 HHT786517 HRP786517 IBL786517 ILH786517 IVD786517 JEZ786517 JOV786517 JYR786517 KIN786517 KSJ786517 LCF786517 LMB786517 LVX786517 MFT786517 MPP786517 MZL786517 NJH786517 NTD786517 OCZ786517 OMV786517 OWR786517 PGN786517 PQJ786517 QAF786517 QKB786517 QTX786517 RDT786517 RNP786517 RXL786517 SHH786517 SRD786517 TAZ786517 TKV786517 TUR786517 UEN786517 UOJ786517 UYF786517 VIB786517 VRX786517 WBT786517 WLP786517 WVL786517 D852053 IZ852053 SV852053 ACR852053 AMN852053 AWJ852053 BGF852053 BQB852053 BZX852053 CJT852053 CTP852053 DDL852053 DNH852053 DXD852053 EGZ852053 EQV852053 FAR852053 FKN852053 FUJ852053 GEF852053 GOB852053 GXX852053 HHT852053 HRP852053 IBL852053 ILH852053 IVD852053 JEZ852053 JOV852053 JYR852053 KIN852053 KSJ852053 LCF852053 LMB852053 LVX852053 MFT852053 MPP852053 MZL852053 NJH852053 NTD852053 OCZ852053 OMV852053 OWR852053 PGN852053 PQJ852053 QAF852053 QKB852053 QTX852053 RDT852053 RNP852053 RXL852053 SHH852053 SRD852053 TAZ852053 TKV852053 TUR852053 UEN852053 UOJ852053 UYF852053 VIB852053 VRX852053 WBT852053 WLP852053 WVL852053 D917589 IZ917589 SV917589 ACR917589 AMN917589 AWJ917589 BGF917589 BQB917589 BZX917589 CJT917589 CTP917589 DDL917589 DNH917589 DXD917589 EGZ917589 EQV917589 FAR917589 FKN917589 FUJ917589 GEF917589 GOB917589 GXX917589 HHT917589 HRP917589 IBL917589 ILH917589 IVD917589 JEZ917589 JOV917589 JYR917589 KIN917589 KSJ917589 LCF917589 LMB917589 LVX917589 MFT917589 MPP917589 MZL917589 NJH917589 NTD917589 OCZ917589 OMV917589 OWR917589 PGN917589 PQJ917589 QAF917589 QKB917589 QTX917589 RDT917589 RNP917589 RXL917589 SHH917589 SRD917589 TAZ917589 TKV917589 TUR917589 UEN917589 UOJ917589 UYF917589 VIB917589 VRX917589 WBT917589 WLP917589 WVL917589 D983125 IZ983125 SV983125 ACR983125 AMN983125 AWJ983125 BGF983125 BQB983125 BZX983125 CJT983125 CTP983125 DDL983125 DNH983125 DXD983125 EGZ983125 EQV983125 FAR983125 FKN983125 FUJ983125 GEF983125 GOB983125 GXX983125 HHT983125 HRP983125 IBL983125 ILH983125 IVD983125 JEZ983125 JOV983125 JYR983125 KIN983125 KSJ983125 LCF983125 LMB983125 LVX983125 MFT983125 MPP983125 MZL983125 NJH983125 NTD983125 OCZ983125 OMV983125 OWR983125 PGN983125 PQJ983125 QAF983125 QKB983125 QTX983125 RDT983125 RNP983125 RXL983125 SHH983125 SRD983125 TAZ983125 TKV983125 TUR983125 UEN983125 UOJ983125 UYF983125 VIB983125 VRX983125 WBT983125 WLP983125 WVL983125 D89 IZ89 SV89 ACR89 AMN89 AWJ89 BGF89 BQB89 BZX89 CJT89 CTP89 DDL89 DNH89 DXD89 EGZ89 EQV89 FAR89 FKN89 FUJ89 GEF89 GOB89 GXX89 HHT89 HRP89 IBL89 ILH89 IVD89 JEZ89 JOV89 JYR89 KIN89 KSJ89 LCF89 LMB89 LVX89 MFT89 MPP89 MZL89 NJH89 NTD89 OCZ89 OMV89 OWR89 PGN89 PQJ89 QAF89 QKB89 QTX89 RDT89 RNP89 RXL89 SHH89 SRD89 TAZ89 TKV89 TUR89 UEN89 UOJ89 UYF89 VIB89 VRX89 WBT89 WLP89 WVL89 D65625 IZ65625 SV65625 ACR65625 AMN65625 AWJ65625 BGF65625 BQB65625 BZX65625 CJT65625 CTP65625 DDL65625 DNH65625 DXD65625 EGZ65625 EQV65625 FAR65625 FKN65625 FUJ65625 GEF65625 GOB65625 GXX65625 HHT65625 HRP65625 IBL65625 ILH65625 IVD65625 JEZ65625 JOV65625 JYR65625 KIN65625 KSJ65625 LCF65625 LMB65625 LVX65625 MFT65625 MPP65625 MZL65625 NJH65625 NTD65625 OCZ65625 OMV65625 OWR65625 PGN65625 PQJ65625 QAF65625 QKB65625 QTX65625 RDT65625 RNP65625 RXL65625 SHH65625 SRD65625 TAZ65625 TKV65625 TUR65625 UEN65625 UOJ65625 UYF65625 VIB65625 VRX65625 WBT65625 WLP65625 WVL65625 D131161 IZ131161 SV131161 ACR131161 AMN131161 AWJ131161 BGF131161 BQB131161 BZX131161 CJT131161 CTP131161 DDL131161 DNH131161 DXD131161 EGZ131161 EQV131161 FAR131161 FKN131161 FUJ131161 GEF131161 GOB131161 GXX131161 HHT131161 HRP131161 IBL131161 ILH131161 IVD131161 JEZ131161 JOV131161 JYR131161 KIN131161 KSJ131161 LCF131161 LMB131161 LVX131161 MFT131161 MPP131161 MZL131161 NJH131161 NTD131161 OCZ131161 OMV131161 OWR131161 PGN131161 PQJ131161 QAF131161 QKB131161 QTX131161 RDT131161 RNP131161 RXL131161 SHH131161 SRD131161 TAZ131161 TKV131161 TUR131161 UEN131161 UOJ131161 UYF131161 VIB131161 VRX131161 WBT131161 WLP131161 WVL131161 D196697 IZ196697 SV196697 ACR196697 AMN196697 AWJ196697 BGF196697 BQB196697 BZX196697 CJT196697 CTP196697 DDL196697 DNH196697 DXD196697 EGZ196697 EQV196697 FAR196697 FKN196697 FUJ196697 GEF196697 GOB196697 GXX196697 HHT196697 HRP196697 IBL196697 ILH196697 IVD196697 JEZ196697 JOV196697 JYR196697 KIN196697 KSJ196697 LCF196697 LMB196697 LVX196697 MFT196697 MPP196697 MZL196697 NJH196697 NTD196697 OCZ196697 OMV196697 OWR196697 PGN196697 PQJ196697 QAF196697 QKB196697 QTX196697 RDT196697 RNP196697 RXL196697 SHH196697 SRD196697 TAZ196697 TKV196697 TUR196697 UEN196697 UOJ196697 UYF196697 VIB196697 VRX196697 WBT196697 WLP196697 WVL196697 D262233 IZ262233 SV262233 ACR262233 AMN262233 AWJ262233 BGF262233 BQB262233 BZX262233 CJT262233 CTP262233 DDL262233 DNH262233 DXD262233 EGZ262233 EQV262233 FAR262233 FKN262233 FUJ262233 GEF262233 GOB262233 GXX262233 HHT262233 HRP262233 IBL262233 ILH262233 IVD262233 JEZ262233 JOV262233 JYR262233 KIN262233 KSJ262233 LCF262233 LMB262233 LVX262233 MFT262233 MPP262233 MZL262233 NJH262233 NTD262233 OCZ262233 OMV262233 OWR262233 PGN262233 PQJ262233 QAF262233 QKB262233 QTX262233 RDT262233 RNP262233 RXL262233 SHH262233 SRD262233 TAZ262233 TKV262233 TUR262233 UEN262233 UOJ262233 UYF262233 VIB262233 VRX262233 WBT262233 WLP262233 WVL262233 D327769 IZ327769 SV327769 ACR327769 AMN327769 AWJ327769 BGF327769 BQB327769 BZX327769 CJT327769 CTP327769 DDL327769 DNH327769 DXD327769 EGZ327769 EQV327769 FAR327769 FKN327769 FUJ327769 GEF327769 GOB327769 GXX327769 HHT327769 HRP327769 IBL327769 ILH327769 IVD327769 JEZ327769 JOV327769 JYR327769 KIN327769 KSJ327769 LCF327769 LMB327769 LVX327769 MFT327769 MPP327769 MZL327769 NJH327769 NTD327769 OCZ327769 OMV327769 OWR327769 PGN327769 PQJ327769 QAF327769 QKB327769 QTX327769 RDT327769 RNP327769 RXL327769 SHH327769 SRD327769 TAZ327769 TKV327769 TUR327769 UEN327769 UOJ327769 UYF327769 VIB327769 VRX327769 WBT327769 WLP327769 WVL327769 D393305 IZ393305 SV393305 ACR393305 AMN393305 AWJ393305 BGF393305 BQB393305 BZX393305 CJT393305 CTP393305 DDL393305 DNH393305 DXD393305 EGZ393305 EQV393305 FAR393305 FKN393305 FUJ393305 GEF393305 GOB393305 GXX393305 HHT393305 HRP393305 IBL393305 ILH393305 IVD393305 JEZ393305 JOV393305 JYR393305 KIN393305 KSJ393305 LCF393305 LMB393305 LVX393305 MFT393305 MPP393305 MZL393305 NJH393305 NTD393305 OCZ393305 OMV393305 OWR393305 PGN393305 PQJ393305 QAF393305 QKB393305 QTX393305 RDT393305 RNP393305 RXL393305 SHH393305 SRD393305 TAZ393305 TKV393305 TUR393305 UEN393305 UOJ393305 UYF393305 VIB393305 VRX393305 WBT393305 WLP393305 WVL393305 D458841 IZ458841 SV458841 ACR458841 AMN458841 AWJ458841 BGF458841 BQB458841 BZX458841 CJT458841 CTP458841 DDL458841 DNH458841 DXD458841 EGZ458841 EQV458841 FAR458841 FKN458841 FUJ458841 GEF458841 GOB458841 GXX458841 HHT458841 HRP458841 IBL458841 ILH458841 IVD458841 JEZ458841 JOV458841 JYR458841 KIN458841 KSJ458841 LCF458841 LMB458841 LVX458841 MFT458841 MPP458841 MZL458841 NJH458841 NTD458841 OCZ458841 OMV458841 OWR458841 PGN458841 PQJ458841 QAF458841 QKB458841 QTX458841 RDT458841 RNP458841 RXL458841 SHH458841 SRD458841 TAZ458841 TKV458841 TUR458841 UEN458841 UOJ458841 UYF458841 VIB458841 VRX458841 WBT458841 WLP458841 WVL458841 D524377 IZ524377 SV524377 ACR524377 AMN524377 AWJ524377 BGF524377 BQB524377 BZX524377 CJT524377 CTP524377 DDL524377 DNH524377 DXD524377 EGZ524377 EQV524377 FAR524377 FKN524377 FUJ524377 GEF524377 GOB524377 GXX524377 HHT524377 HRP524377 IBL524377 ILH524377 IVD524377 JEZ524377 JOV524377 JYR524377 KIN524377 KSJ524377 LCF524377 LMB524377 LVX524377 MFT524377 MPP524377 MZL524377 NJH524377 NTD524377 OCZ524377 OMV524377 OWR524377 PGN524377 PQJ524377 QAF524377 QKB524377 QTX524377 RDT524377 RNP524377 RXL524377 SHH524377 SRD524377 TAZ524377 TKV524377 TUR524377 UEN524377 UOJ524377 UYF524377 VIB524377 VRX524377 WBT524377 WLP524377 WVL524377 D589913 IZ589913 SV589913 ACR589913 AMN589913 AWJ589913 BGF589913 BQB589913 BZX589913 CJT589913 CTP589913 DDL589913 DNH589913 DXD589913 EGZ589913 EQV589913 FAR589913 FKN589913 FUJ589913 GEF589913 GOB589913 GXX589913 HHT589913 HRP589913 IBL589913 ILH589913 IVD589913 JEZ589913 JOV589913 JYR589913 KIN589913 KSJ589913 LCF589913 LMB589913 LVX589913 MFT589913 MPP589913 MZL589913 NJH589913 NTD589913 OCZ589913 OMV589913 OWR589913 PGN589913 PQJ589913 QAF589913 QKB589913 QTX589913 RDT589913 RNP589913 RXL589913 SHH589913 SRD589913 TAZ589913 TKV589913 TUR589913 UEN589913 UOJ589913 UYF589913 VIB589913 VRX589913 WBT589913 WLP589913 WVL589913 D655449 IZ655449 SV655449 ACR655449 AMN655449 AWJ655449 BGF655449 BQB655449 BZX655449 CJT655449 CTP655449 DDL655449 DNH655449 DXD655449 EGZ655449 EQV655449 FAR655449 FKN655449 FUJ655449 GEF655449 GOB655449 GXX655449 HHT655449 HRP655449 IBL655449 ILH655449 IVD655449 JEZ655449 JOV655449 JYR655449 KIN655449 KSJ655449 LCF655449 LMB655449 LVX655449 MFT655449 MPP655449 MZL655449 NJH655449 NTD655449 OCZ655449 OMV655449 OWR655449 PGN655449 PQJ655449 QAF655449 QKB655449 QTX655449 RDT655449 RNP655449 RXL655449 SHH655449 SRD655449 TAZ655449 TKV655449 TUR655449 UEN655449 UOJ655449 UYF655449 VIB655449 VRX655449 WBT655449 WLP655449 WVL655449 D720985 IZ720985 SV720985 ACR720985 AMN720985 AWJ720985 BGF720985 BQB720985 BZX720985 CJT720985 CTP720985 DDL720985 DNH720985 DXD720985 EGZ720985 EQV720985 FAR720985 FKN720985 FUJ720985 GEF720985 GOB720985 GXX720985 HHT720985 HRP720985 IBL720985 ILH720985 IVD720985 JEZ720985 JOV720985 JYR720985 KIN720985 KSJ720985 LCF720985 LMB720985 LVX720985 MFT720985 MPP720985 MZL720985 NJH720985 NTD720985 OCZ720985 OMV720985 OWR720985 PGN720985 PQJ720985 QAF720985 QKB720985 QTX720985 RDT720985 RNP720985 RXL720985 SHH720985 SRD720985 TAZ720985 TKV720985 TUR720985 UEN720985 UOJ720985 UYF720985 VIB720985 VRX720985 WBT720985 WLP720985 WVL720985 D786521 IZ786521 SV786521 ACR786521 AMN786521 AWJ786521 BGF786521 BQB786521 BZX786521 CJT786521 CTP786521 DDL786521 DNH786521 DXD786521 EGZ786521 EQV786521 FAR786521 FKN786521 FUJ786521 GEF786521 GOB786521 GXX786521 HHT786521 HRP786521 IBL786521 ILH786521 IVD786521 JEZ786521 JOV786521 JYR786521 KIN786521 KSJ786521 LCF786521 LMB786521 LVX786521 MFT786521 MPP786521 MZL786521 NJH786521 NTD786521 OCZ786521 OMV786521 OWR786521 PGN786521 PQJ786521 QAF786521 QKB786521 QTX786521 RDT786521 RNP786521 RXL786521 SHH786521 SRD786521 TAZ786521 TKV786521 TUR786521 UEN786521 UOJ786521 UYF786521 VIB786521 VRX786521 WBT786521 WLP786521 WVL786521 D852057 IZ852057 SV852057 ACR852057 AMN852057 AWJ852057 BGF852057 BQB852057 BZX852057 CJT852057 CTP852057 DDL852057 DNH852057 DXD852057 EGZ852057 EQV852057 FAR852057 FKN852057 FUJ852057 GEF852057 GOB852057 GXX852057 HHT852057 HRP852057 IBL852057 ILH852057 IVD852057 JEZ852057 JOV852057 JYR852057 KIN852057 KSJ852057 LCF852057 LMB852057 LVX852057 MFT852057 MPP852057 MZL852057 NJH852057 NTD852057 OCZ852057 OMV852057 OWR852057 PGN852057 PQJ852057 QAF852057 QKB852057 QTX852057 RDT852057 RNP852057 RXL852057 SHH852057 SRD852057 TAZ852057 TKV852057 TUR852057 UEN852057 UOJ852057 UYF852057 VIB852057 VRX852057 WBT852057 WLP852057 WVL852057 D917593 IZ917593 SV917593 ACR917593 AMN917593 AWJ917593 BGF917593 BQB917593 BZX917593 CJT917593 CTP917593 DDL917593 DNH917593 DXD917593 EGZ917593 EQV917593 FAR917593 FKN917593 FUJ917593 GEF917593 GOB917593 GXX917593 HHT917593 HRP917593 IBL917593 ILH917593 IVD917593 JEZ917593 JOV917593 JYR917593 KIN917593 KSJ917593 LCF917593 LMB917593 LVX917593 MFT917593 MPP917593 MZL917593 NJH917593 NTD917593 OCZ917593 OMV917593 OWR917593 PGN917593 PQJ917593 QAF917593 QKB917593 QTX917593 RDT917593 RNP917593 RXL917593 SHH917593 SRD917593 TAZ917593 TKV917593 TUR917593 UEN917593 UOJ917593 UYF917593 VIB917593 VRX917593 WBT917593 WLP917593 WVL917593 D983129 IZ983129 SV983129 ACR983129 AMN983129 AWJ983129 BGF983129 BQB983129 BZX983129 CJT983129 CTP983129 DDL983129 DNH983129 DXD983129 EGZ983129 EQV983129 FAR983129 FKN983129 FUJ983129 GEF983129 GOB983129 GXX983129 HHT983129 HRP983129 IBL983129 ILH983129 IVD983129 JEZ983129 JOV983129 JYR983129 KIN983129 KSJ983129 LCF983129 LMB983129 LVX983129 MFT983129 MPP983129 MZL983129 NJH983129 NTD983129 OCZ983129 OMV983129 OWR983129 PGN983129 PQJ983129 QAF983129 QKB983129 QTX983129 RDT983129 RNP983129 RXL983129 SHH983129 SRD983129 TAZ983129 TKV983129 TUR983129 UEN983129 UOJ983129 UYF983129 VIB983129 VRX983129 WBT983129 WLP983129 WVL983129 D93 IZ93 SV93 ACR93 AMN93 AWJ93 BGF93 BQB93 BZX93 CJT93 CTP93 DDL93 DNH93 DXD93 EGZ93 EQV93 FAR93 FKN93 FUJ93 GEF93 GOB93 GXX93 HHT93 HRP93 IBL93 ILH93 IVD93 JEZ93 JOV93 JYR93 KIN93 KSJ93 LCF93 LMB93 LVX93 MFT93 MPP93 MZL93 NJH93 NTD93 OCZ93 OMV93 OWR93 PGN93 PQJ93 QAF93 QKB93 QTX93 RDT93 RNP93 RXL93 SHH93 SRD93 TAZ93 TKV93 TUR93 UEN93 UOJ93 UYF93 VIB93 VRX93 WBT93 WLP93 WVL93 D65629 IZ65629 SV65629 ACR65629 AMN65629 AWJ65629 BGF65629 BQB65629 BZX65629 CJT65629 CTP65629 DDL65629 DNH65629 DXD65629 EGZ65629 EQV65629 FAR65629 FKN65629 FUJ65629 GEF65629 GOB65629 GXX65629 HHT65629 HRP65629 IBL65629 ILH65629 IVD65629 JEZ65629 JOV65629 JYR65629 KIN65629 KSJ65629 LCF65629 LMB65629 LVX65629 MFT65629 MPP65629 MZL65629 NJH65629 NTD65629 OCZ65629 OMV65629 OWR65629 PGN65629 PQJ65629 QAF65629 QKB65629 QTX65629 RDT65629 RNP65629 RXL65629 SHH65629 SRD65629 TAZ65629 TKV65629 TUR65629 UEN65629 UOJ65629 UYF65629 VIB65629 VRX65629 WBT65629 WLP65629 WVL65629 D131165 IZ131165 SV131165 ACR131165 AMN131165 AWJ131165 BGF131165 BQB131165 BZX131165 CJT131165 CTP131165 DDL131165 DNH131165 DXD131165 EGZ131165 EQV131165 FAR131165 FKN131165 FUJ131165 GEF131165 GOB131165 GXX131165 HHT131165 HRP131165 IBL131165 ILH131165 IVD131165 JEZ131165 JOV131165 JYR131165 KIN131165 KSJ131165 LCF131165 LMB131165 LVX131165 MFT131165 MPP131165 MZL131165 NJH131165 NTD131165 OCZ131165 OMV131165 OWR131165 PGN131165 PQJ131165 QAF131165 QKB131165 QTX131165 RDT131165 RNP131165 RXL131165 SHH131165 SRD131165 TAZ131165 TKV131165 TUR131165 UEN131165 UOJ131165 UYF131165 VIB131165 VRX131165 WBT131165 WLP131165 WVL131165 D196701 IZ196701 SV196701 ACR196701 AMN196701 AWJ196701 BGF196701 BQB196701 BZX196701 CJT196701 CTP196701 DDL196701 DNH196701 DXD196701 EGZ196701 EQV196701 FAR196701 FKN196701 FUJ196701 GEF196701 GOB196701 GXX196701 HHT196701 HRP196701 IBL196701 ILH196701 IVD196701 JEZ196701 JOV196701 JYR196701 KIN196701 KSJ196701 LCF196701 LMB196701 LVX196701 MFT196701 MPP196701 MZL196701 NJH196701 NTD196701 OCZ196701 OMV196701 OWR196701 PGN196701 PQJ196701 QAF196701 QKB196701 QTX196701 RDT196701 RNP196701 RXL196701 SHH196701 SRD196701 TAZ196701 TKV196701 TUR196701 UEN196701 UOJ196701 UYF196701 VIB196701 VRX196701 WBT196701 WLP196701 WVL196701 D262237 IZ262237 SV262237 ACR262237 AMN262237 AWJ262237 BGF262237 BQB262237 BZX262237 CJT262237 CTP262237 DDL262237 DNH262237 DXD262237 EGZ262237 EQV262237 FAR262237 FKN262237 FUJ262237 GEF262237 GOB262237 GXX262237 HHT262237 HRP262237 IBL262237 ILH262237 IVD262237 JEZ262237 JOV262237 JYR262237 KIN262237 KSJ262237 LCF262237 LMB262237 LVX262237 MFT262237 MPP262237 MZL262237 NJH262237 NTD262237 OCZ262237 OMV262237 OWR262237 PGN262237 PQJ262237 QAF262237 QKB262237 QTX262237 RDT262237 RNP262237 RXL262237 SHH262237 SRD262237 TAZ262237 TKV262237 TUR262237 UEN262237 UOJ262237 UYF262237 VIB262237 VRX262237 WBT262237 WLP262237 WVL262237 D327773 IZ327773 SV327773 ACR327773 AMN327773 AWJ327773 BGF327773 BQB327773 BZX327773 CJT327773 CTP327773 DDL327773 DNH327773 DXD327773 EGZ327773 EQV327773 FAR327773 FKN327773 FUJ327773 GEF327773 GOB327773 GXX327773 HHT327773 HRP327773 IBL327773 ILH327773 IVD327773 JEZ327773 JOV327773 JYR327773 KIN327773 KSJ327773 LCF327773 LMB327773 LVX327773 MFT327773 MPP327773 MZL327773 NJH327773 NTD327773 OCZ327773 OMV327773 OWR327773 PGN327773 PQJ327773 QAF327773 QKB327773 QTX327773 RDT327773 RNP327773 RXL327773 SHH327773 SRD327773 TAZ327773 TKV327773 TUR327773 UEN327773 UOJ327773 UYF327773 VIB327773 VRX327773 WBT327773 WLP327773 WVL327773 D393309 IZ393309 SV393309 ACR393309 AMN393309 AWJ393309 BGF393309 BQB393309 BZX393309 CJT393309 CTP393309 DDL393309 DNH393309 DXD393309 EGZ393309 EQV393309 FAR393309 FKN393309 FUJ393309 GEF393309 GOB393309 GXX393309 HHT393309 HRP393309 IBL393309 ILH393309 IVD393309 JEZ393309 JOV393309 JYR393309 KIN393309 KSJ393309 LCF393309 LMB393309 LVX393309 MFT393309 MPP393309 MZL393309 NJH393309 NTD393309 OCZ393309 OMV393309 OWR393309 PGN393309 PQJ393309 QAF393309 QKB393309 QTX393309 RDT393309 RNP393309 RXL393309 SHH393309 SRD393309 TAZ393309 TKV393309 TUR393309 UEN393309 UOJ393309 UYF393309 VIB393309 VRX393309 WBT393309 WLP393309 WVL393309 D458845 IZ458845 SV458845 ACR458845 AMN458845 AWJ458845 BGF458845 BQB458845 BZX458845 CJT458845 CTP458845 DDL458845 DNH458845 DXD458845 EGZ458845 EQV458845 FAR458845 FKN458845 FUJ458845 GEF458845 GOB458845 GXX458845 HHT458845 HRP458845 IBL458845 ILH458845 IVD458845 JEZ458845 JOV458845 JYR458845 KIN458845 KSJ458845 LCF458845 LMB458845 LVX458845 MFT458845 MPP458845 MZL458845 NJH458845 NTD458845 OCZ458845 OMV458845 OWR458845 PGN458845 PQJ458845 QAF458845 QKB458845 QTX458845 RDT458845 RNP458845 RXL458845 SHH458845 SRD458845 TAZ458845 TKV458845 TUR458845 UEN458845 UOJ458845 UYF458845 VIB458845 VRX458845 WBT458845 WLP458845 WVL458845 D524381 IZ524381 SV524381 ACR524381 AMN524381 AWJ524381 BGF524381 BQB524381 BZX524381 CJT524381 CTP524381 DDL524381 DNH524381 DXD524381 EGZ524381 EQV524381 FAR524381 FKN524381 FUJ524381 GEF524381 GOB524381 GXX524381 HHT524381 HRP524381 IBL524381 ILH524381 IVD524381 JEZ524381 JOV524381 JYR524381 KIN524381 KSJ524381 LCF524381 LMB524381 LVX524381 MFT524381 MPP524381 MZL524381 NJH524381 NTD524381 OCZ524381 OMV524381 OWR524381 PGN524381 PQJ524381 QAF524381 QKB524381 QTX524381 RDT524381 RNP524381 RXL524381 SHH524381 SRD524381 TAZ524381 TKV524381 TUR524381 UEN524381 UOJ524381 UYF524381 VIB524381 VRX524381 WBT524381 WLP524381 WVL524381 D589917 IZ589917 SV589917 ACR589917 AMN589917 AWJ589917 BGF589917 BQB589917 BZX589917 CJT589917 CTP589917 DDL589917 DNH589917 DXD589917 EGZ589917 EQV589917 FAR589917 FKN589917 FUJ589917 GEF589917 GOB589917 GXX589917 HHT589917 HRP589917 IBL589917 ILH589917 IVD589917 JEZ589917 JOV589917 JYR589917 KIN589917 KSJ589917 LCF589917 LMB589917 LVX589917 MFT589917 MPP589917 MZL589917 NJH589917 NTD589917 OCZ589917 OMV589917 OWR589917 PGN589917 PQJ589917 QAF589917 QKB589917 QTX589917 RDT589917 RNP589917 RXL589917 SHH589917 SRD589917 TAZ589917 TKV589917 TUR589917 UEN589917 UOJ589917 UYF589917 VIB589917 VRX589917 WBT589917 WLP589917 WVL589917 D655453 IZ655453 SV655453 ACR655453 AMN655453 AWJ655453 BGF655453 BQB655453 BZX655453 CJT655453 CTP655453 DDL655453 DNH655453 DXD655453 EGZ655453 EQV655453 FAR655453 FKN655453 FUJ655453 GEF655453 GOB655453 GXX655453 HHT655453 HRP655453 IBL655453 ILH655453 IVD655453 JEZ655453 JOV655453 JYR655453 KIN655453 KSJ655453 LCF655453 LMB655453 LVX655453 MFT655453 MPP655453 MZL655453 NJH655453 NTD655453 OCZ655453 OMV655453 OWR655453 PGN655453 PQJ655453 QAF655453 QKB655453 QTX655453 RDT655453 RNP655453 RXL655453 SHH655453 SRD655453 TAZ655453 TKV655453 TUR655453 UEN655453 UOJ655453 UYF655453 VIB655453 VRX655453 WBT655453 WLP655453 WVL655453 D720989 IZ720989 SV720989 ACR720989 AMN720989 AWJ720989 BGF720989 BQB720989 BZX720989 CJT720989 CTP720989 DDL720989 DNH720989 DXD720989 EGZ720989 EQV720989 FAR720989 FKN720989 FUJ720989 GEF720989 GOB720989 GXX720989 HHT720989 HRP720989 IBL720989 ILH720989 IVD720989 JEZ720989 JOV720989 JYR720989 KIN720989 KSJ720989 LCF720989 LMB720989 LVX720989 MFT720989 MPP720989 MZL720989 NJH720989 NTD720989 OCZ720989 OMV720989 OWR720989 PGN720989 PQJ720989 QAF720989 QKB720989 QTX720989 RDT720989 RNP720989 RXL720989 SHH720989 SRD720989 TAZ720989 TKV720989 TUR720989 UEN720989 UOJ720989 UYF720989 VIB720989 VRX720989 WBT720989 WLP720989 WVL720989 D786525 IZ786525 SV786525 ACR786525 AMN786525 AWJ786525 BGF786525 BQB786525 BZX786525 CJT786525 CTP786525 DDL786525 DNH786525 DXD786525 EGZ786525 EQV786525 FAR786525 FKN786525 FUJ786525 GEF786525 GOB786525 GXX786525 HHT786525 HRP786525 IBL786525 ILH786525 IVD786525 JEZ786525 JOV786525 JYR786525 KIN786525 KSJ786525 LCF786525 LMB786525 LVX786525 MFT786525 MPP786525 MZL786525 NJH786525 NTD786525 OCZ786525 OMV786525 OWR786525 PGN786525 PQJ786525 QAF786525 QKB786525 QTX786525 RDT786525 RNP786525 RXL786525 SHH786525 SRD786525 TAZ786525 TKV786525 TUR786525 UEN786525 UOJ786525 UYF786525 VIB786525 VRX786525 WBT786525 WLP786525 WVL786525 D852061 IZ852061 SV852061 ACR852061 AMN852061 AWJ852061 BGF852061 BQB852061 BZX852061 CJT852061 CTP852061 DDL852061 DNH852061 DXD852061 EGZ852061 EQV852061 FAR852061 FKN852061 FUJ852061 GEF852061 GOB852061 GXX852061 HHT852061 HRP852061 IBL852061 ILH852061 IVD852061 JEZ852061 JOV852061 JYR852061 KIN852061 KSJ852061 LCF852061 LMB852061 LVX852061 MFT852061 MPP852061 MZL852061 NJH852061 NTD852061 OCZ852061 OMV852061 OWR852061 PGN852061 PQJ852061 QAF852061 QKB852061 QTX852061 RDT852061 RNP852061 RXL852061 SHH852061 SRD852061 TAZ852061 TKV852061 TUR852061 UEN852061 UOJ852061 UYF852061 VIB852061 VRX852061 WBT852061 WLP852061 WVL852061 D917597 IZ917597 SV917597 ACR917597 AMN917597 AWJ917597 BGF917597 BQB917597 BZX917597 CJT917597 CTP917597 DDL917597 DNH917597 DXD917597 EGZ917597 EQV917597 FAR917597 FKN917597 FUJ917597 GEF917597 GOB917597 GXX917597 HHT917597 HRP917597 IBL917597 ILH917597 IVD917597 JEZ917597 JOV917597 JYR917597 KIN917597 KSJ917597 LCF917597 LMB917597 LVX917597 MFT917597 MPP917597 MZL917597 NJH917597 NTD917597 OCZ917597 OMV917597 OWR917597 PGN917597 PQJ917597 QAF917597 QKB917597 QTX917597 RDT917597 RNP917597 RXL917597 SHH917597 SRD917597 TAZ917597 TKV917597 TUR917597 UEN917597 UOJ917597 UYF917597 VIB917597 VRX917597 WBT917597 WLP917597 WVL917597 D983133 IZ983133 SV983133 ACR983133 AMN983133 AWJ983133 BGF983133 BQB983133 BZX983133 CJT983133 CTP983133 DDL983133 DNH983133 DXD983133 EGZ983133 EQV983133 FAR983133 FKN983133 FUJ983133 GEF983133 GOB983133 GXX983133 HHT983133 HRP983133 IBL983133 ILH983133 IVD983133 JEZ983133 JOV983133 JYR983133 KIN983133 KSJ983133 LCF983133 LMB983133 LVX983133 MFT983133 MPP983133 MZL983133 NJH983133 NTD983133 OCZ983133 OMV983133 OWR983133 PGN983133 PQJ983133 QAF983133 QKB983133 QTX983133 RDT983133 RNP983133 RXL983133 SHH983133 SRD983133 TAZ983133 TKV983133 TUR983133 UEN983133 UOJ983133 UYF983133 VIB983133 VRX983133 WBT983133 WLP983133 WVL983133 D97 IZ97 SV97 ACR97 AMN97 AWJ97 BGF97 BQB97 BZX97 CJT97 CTP97 DDL97 DNH97 DXD97 EGZ97 EQV97 FAR97 FKN97 FUJ97 GEF97 GOB97 GXX97 HHT97 HRP97 IBL97 ILH97 IVD97 JEZ97 JOV97 JYR97 KIN97 KSJ97 LCF97 LMB97 LVX97 MFT97 MPP97 MZL97 NJH97 NTD97 OCZ97 OMV97 OWR97 PGN97 PQJ97 QAF97 QKB97 QTX97 RDT97 RNP97 RXL97 SHH97 SRD97 TAZ97 TKV97 TUR97 UEN97 UOJ97 UYF97 VIB97 VRX97 WBT97 WLP97 WVL97 D65633 IZ65633 SV65633 ACR65633 AMN65633 AWJ65633 BGF65633 BQB65633 BZX65633 CJT65633 CTP65633 DDL65633 DNH65633 DXD65633 EGZ65633 EQV65633 FAR65633 FKN65633 FUJ65633 GEF65633 GOB65633 GXX65633 HHT65633 HRP65633 IBL65633 ILH65633 IVD65633 JEZ65633 JOV65633 JYR65633 KIN65633 KSJ65633 LCF65633 LMB65633 LVX65633 MFT65633 MPP65633 MZL65633 NJH65633 NTD65633 OCZ65633 OMV65633 OWR65633 PGN65633 PQJ65633 QAF65633 QKB65633 QTX65633 RDT65633 RNP65633 RXL65633 SHH65633 SRD65633 TAZ65633 TKV65633 TUR65633 UEN65633 UOJ65633 UYF65633 VIB65633 VRX65633 WBT65633 WLP65633 WVL65633 D131169 IZ131169 SV131169 ACR131169 AMN131169 AWJ131169 BGF131169 BQB131169 BZX131169 CJT131169 CTP131169 DDL131169 DNH131169 DXD131169 EGZ131169 EQV131169 FAR131169 FKN131169 FUJ131169 GEF131169 GOB131169 GXX131169 HHT131169 HRP131169 IBL131169 ILH131169 IVD131169 JEZ131169 JOV131169 JYR131169 KIN131169 KSJ131169 LCF131169 LMB131169 LVX131169 MFT131169 MPP131169 MZL131169 NJH131169 NTD131169 OCZ131169 OMV131169 OWR131169 PGN131169 PQJ131169 QAF131169 QKB131169 QTX131169 RDT131169 RNP131169 RXL131169 SHH131169 SRD131169 TAZ131169 TKV131169 TUR131169 UEN131169 UOJ131169 UYF131169 VIB131169 VRX131169 WBT131169 WLP131169 WVL131169 D196705 IZ196705 SV196705 ACR196705 AMN196705 AWJ196705 BGF196705 BQB196705 BZX196705 CJT196705 CTP196705 DDL196705 DNH196705 DXD196705 EGZ196705 EQV196705 FAR196705 FKN196705 FUJ196705 GEF196705 GOB196705 GXX196705 HHT196705 HRP196705 IBL196705 ILH196705 IVD196705 JEZ196705 JOV196705 JYR196705 KIN196705 KSJ196705 LCF196705 LMB196705 LVX196705 MFT196705 MPP196705 MZL196705 NJH196705 NTD196705 OCZ196705 OMV196705 OWR196705 PGN196705 PQJ196705 QAF196705 QKB196705 QTX196705 RDT196705 RNP196705 RXL196705 SHH196705 SRD196705 TAZ196705 TKV196705 TUR196705 UEN196705 UOJ196705 UYF196705 VIB196705 VRX196705 WBT196705 WLP196705 WVL196705 D262241 IZ262241 SV262241 ACR262241 AMN262241 AWJ262241 BGF262241 BQB262241 BZX262241 CJT262241 CTP262241 DDL262241 DNH262241 DXD262241 EGZ262241 EQV262241 FAR262241 FKN262241 FUJ262241 GEF262241 GOB262241 GXX262241 HHT262241 HRP262241 IBL262241 ILH262241 IVD262241 JEZ262241 JOV262241 JYR262241 KIN262241 KSJ262241 LCF262241 LMB262241 LVX262241 MFT262241 MPP262241 MZL262241 NJH262241 NTD262241 OCZ262241 OMV262241 OWR262241 PGN262241 PQJ262241 QAF262241 QKB262241 QTX262241 RDT262241 RNP262241 RXL262241 SHH262241 SRD262241 TAZ262241 TKV262241 TUR262241 UEN262241 UOJ262241 UYF262241 VIB262241 VRX262241 WBT262241 WLP262241 WVL262241 D327777 IZ327777 SV327777 ACR327777 AMN327777 AWJ327777 BGF327777 BQB327777 BZX327777 CJT327777 CTP327777 DDL327777 DNH327777 DXD327777 EGZ327777 EQV327777 FAR327777 FKN327777 FUJ327777 GEF327777 GOB327777 GXX327777 HHT327777 HRP327777 IBL327777 ILH327777 IVD327777 JEZ327777 JOV327777 JYR327777 KIN327777 KSJ327777 LCF327777 LMB327777 LVX327777 MFT327777 MPP327777 MZL327777 NJH327777 NTD327777 OCZ327777 OMV327777 OWR327777 PGN327777 PQJ327777 QAF327777 QKB327777 QTX327777 RDT327777 RNP327777 RXL327777 SHH327777 SRD327777 TAZ327777 TKV327777 TUR327777 UEN327777 UOJ327777 UYF327777 VIB327777 VRX327777 WBT327777 WLP327777 WVL327777 D393313 IZ393313 SV393313 ACR393313 AMN393313 AWJ393313 BGF393313 BQB393313 BZX393313 CJT393313 CTP393313 DDL393313 DNH393313 DXD393313 EGZ393313 EQV393313 FAR393313 FKN393313 FUJ393313 GEF393313 GOB393313 GXX393313 HHT393313 HRP393313 IBL393313 ILH393313 IVD393313 JEZ393313 JOV393313 JYR393313 KIN393313 KSJ393313 LCF393313 LMB393313 LVX393313 MFT393313 MPP393313 MZL393313 NJH393313 NTD393313 OCZ393313 OMV393313 OWR393313 PGN393313 PQJ393313 QAF393313 QKB393313 QTX393313 RDT393313 RNP393313 RXL393313 SHH393313 SRD393313 TAZ393313 TKV393313 TUR393313 UEN393313 UOJ393313 UYF393313 VIB393313 VRX393313 WBT393313 WLP393313 WVL393313 D458849 IZ458849 SV458849 ACR458849 AMN458849 AWJ458849 BGF458849 BQB458849 BZX458849 CJT458849 CTP458849 DDL458849 DNH458849 DXD458849 EGZ458849 EQV458849 FAR458849 FKN458849 FUJ458849 GEF458849 GOB458849 GXX458849 HHT458849 HRP458849 IBL458849 ILH458849 IVD458849 JEZ458849 JOV458849 JYR458849 KIN458849 KSJ458849 LCF458849 LMB458849 LVX458849 MFT458849 MPP458849 MZL458849 NJH458849 NTD458849 OCZ458849 OMV458849 OWR458849 PGN458849 PQJ458849 QAF458849 QKB458849 QTX458849 RDT458849 RNP458849 RXL458849 SHH458849 SRD458849 TAZ458849 TKV458849 TUR458849 UEN458849 UOJ458849 UYF458849 VIB458849 VRX458849 WBT458849 WLP458849 WVL458849 D524385 IZ524385 SV524385 ACR524385 AMN524385 AWJ524385 BGF524385 BQB524385 BZX524385 CJT524385 CTP524385 DDL524385 DNH524385 DXD524385 EGZ524385 EQV524385 FAR524385 FKN524385 FUJ524385 GEF524385 GOB524385 GXX524385 HHT524385 HRP524385 IBL524385 ILH524385 IVD524385 JEZ524385 JOV524385 JYR524385 KIN524385 KSJ524385 LCF524385 LMB524385 LVX524385 MFT524385 MPP524385 MZL524385 NJH524385 NTD524385 OCZ524385 OMV524385 OWR524385 PGN524385 PQJ524385 QAF524385 QKB524385 QTX524385 RDT524385 RNP524385 RXL524385 SHH524385 SRD524385 TAZ524385 TKV524385 TUR524385 UEN524385 UOJ524385 UYF524385 VIB524385 VRX524385 WBT524385 WLP524385 WVL524385 D589921 IZ589921 SV589921 ACR589921 AMN589921 AWJ589921 BGF589921 BQB589921 BZX589921 CJT589921 CTP589921 DDL589921 DNH589921 DXD589921 EGZ589921 EQV589921 FAR589921 FKN589921 FUJ589921 GEF589921 GOB589921 GXX589921 HHT589921 HRP589921 IBL589921 ILH589921 IVD589921 JEZ589921 JOV589921 JYR589921 KIN589921 KSJ589921 LCF589921 LMB589921 LVX589921 MFT589921 MPP589921 MZL589921 NJH589921 NTD589921 OCZ589921 OMV589921 OWR589921 PGN589921 PQJ589921 QAF589921 QKB589921 QTX589921 RDT589921 RNP589921 RXL589921 SHH589921 SRD589921 TAZ589921 TKV589921 TUR589921 UEN589921 UOJ589921 UYF589921 VIB589921 VRX589921 WBT589921 WLP589921 WVL589921 D655457 IZ655457 SV655457 ACR655457 AMN655457 AWJ655457 BGF655457 BQB655457 BZX655457 CJT655457 CTP655457 DDL655457 DNH655457 DXD655457 EGZ655457 EQV655457 FAR655457 FKN655457 FUJ655457 GEF655457 GOB655457 GXX655457 HHT655457 HRP655457 IBL655457 ILH655457 IVD655457 JEZ655457 JOV655457 JYR655457 KIN655457 KSJ655457 LCF655457 LMB655457 LVX655457 MFT655457 MPP655457 MZL655457 NJH655457 NTD655457 OCZ655457 OMV655457 OWR655457 PGN655457 PQJ655457 QAF655457 QKB655457 QTX655457 RDT655457 RNP655457 RXL655457 SHH655457 SRD655457 TAZ655457 TKV655457 TUR655457 UEN655457 UOJ655457 UYF655457 VIB655457 VRX655457 WBT655457 WLP655457 WVL655457 D720993 IZ720993 SV720993 ACR720993 AMN720993 AWJ720993 BGF720993 BQB720993 BZX720993 CJT720993 CTP720993 DDL720993 DNH720993 DXD720993 EGZ720993 EQV720993 FAR720993 FKN720993 FUJ720993 GEF720993 GOB720993 GXX720993 HHT720993 HRP720993 IBL720993 ILH720993 IVD720993 JEZ720993 JOV720993 JYR720993 KIN720993 KSJ720993 LCF720993 LMB720993 LVX720993 MFT720993 MPP720993 MZL720993 NJH720993 NTD720993 OCZ720993 OMV720993 OWR720993 PGN720993 PQJ720993 QAF720993 QKB720993 QTX720993 RDT720993 RNP720993 RXL720993 SHH720993 SRD720993 TAZ720993 TKV720993 TUR720993 UEN720993 UOJ720993 UYF720993 VIB720993 VRX720993 WBT720993 WLP720993 WVL720993 D786529 IZ786529 SV786529 ACR786529 AMN786529 AWJ786529 BGF786529 BQB786529 BZX786529 CJT786529 CTP786529 DDL786529 DNH786529 DXD786529 EGZ786529 EQV786529 FAR786529 FKN786529 FUJ786529 GEF786529 GOB786529 GXX786529 HHT786529 HRP786529 IBL786529 ILH786529 IVD786529 JEZ786529 JOV786529 JYR786529 KIN786529 KSJ786529 LCF786529 LMB786529 LVX786529 MFT786529 MPP786529 MZL786529 NJH786529 NTD786529 OCZ786529 OMV786529 OWR786529 PGN786529 PQJ786529 QAF786529 QKB786529 QTX786529 RDT786529 RNP786529 RXL786529 SHH786529 SRD786529 TAZ786529 TKV786529 TUR786529 UEN786529 UOJ786529 UYF786529 VIB786529 VRX786529 WBT786529 WLP786529 WVL786529 D852065 IZ852065 SV852065 ACR852065 AMN852065 AWJ852065 BGF852065 BQB852065 BZX852065 CJT852065 CTP852065 DDL852065 DNH852065 DXD852065 EGZ852065 EQV852065 FAR852065 FKN852065 FUJ852065 GEF852065 GOB852065 GXX852065 HHT852065 HRP852065 IBL852065 ILH852065 IVD852065 JEZ852065 JOV852065 JYR852065 KIN852065 KSJ852065 LCF852065 LMB852065 LVX852065 MFT852065 MPP852065 MZL852065 NJH852065 NTD852065 OCZ852065 OMV852065 OWR852065 PGN852065 PQJ852065 QAF852065 QKB852065 QTX852065 RDT852065 RNP852065 RXL852065 SHH852065 SRD852065 TAZ852065 TKV852065 TUR852065 UEN852065 UOJ852065 UYF852065 VIB852065 VRX852065 WBT852065 WLP852065 WVL852065 D917601 IZ917601 SV917601 ACR917601 AMN917601 AWJ917601 BGF917601 BQB917601 BZX917601 CJT917601 CTP917601 DDL917601 DNH917601 DXD917601 EGZ917601 EQV917601 FAR917601 FKN917601 FUJ917601 GEF917601 GOB917601 GXX917601 HHT917601 HRP917601 IBL917601 ILH917601 IVD917601 JEZ917601 JOV917601 JYR917601 KIN917601 KSJ917601 LCF917601 LMB917601 LVX917601 MFT917601 MPP917601 MZL917601 NJH917601 NTD917601 OCZ917601 OMV917601 OWR917601 PGN917601 PQJ917601 QAF917601 QKB917601 QTX917601 RDT917601 RNP917601 RXL917601 SHH917601 SRD917601 TAZ917601 TKV917601 TUR917601 UEN917601 UOJ917601 UYF917601 VIB917601 VRX917601 WBT917601 WLP917601 WVL917601 D983137 IZ983137 SV983137 ACR983137 AMN983137 AWJ983137 BGF983137 BQB983137 BZX983137 CJT983137 CTP983137 DDL983137 DNH983137 DXD983137 EGZ983137 EQV983137 FAR983137 FKN983137 FUJ983137 GEF983137 GOB983137 GXX983137 HHT983137 HRP983137 IBL983137 ILH983137 IVD983137 JEZ983137 JOV983137 JYR983137 KIN983137 KSJ983137 LCF983137 LMB983137 LVX983137 MFT983137 MPP983137 MZL983137 NJH983137 NTD983137 OCZ983137 OMV983137 OWR983137 PGN983137 PQJ983137 QAF983137 QKB983137 QTX983137 RDT983137 RNP983137 RXL983137 SHH983137 SRD983137 TAZ983137 TKV983137 TUR983137 UEN983137 UOJ983137 UYF983137 VIB983137 VRX983137 WBT983137 WLP983137 WVL983137 D101 IZ101 SV101 ACR101 AMN101 AWJ101 BGF101 BQB101 BZX101 CJT101 CTP101 DDL101 DNH101 DXD101 EGZ101 EQV101 FAR101 FKN101 FUJ101 GEF101 GOB101 GXX101 HHT101 HRP101 IBL101 ILH101 IVD101 JEZ101 JOV101 JYR101 KIN101 KSJ101 LCF101 LMB101 LVX101 MFT101 MPP101 MZL101 NJH101 NTD101 OCZ101 OMV101 OWR101 PGN101 PQJ101 QAF101 QKB101 QTX101 RDT101 RNP101 RXL101 SHH101 SRD101 TAZ101 TKV101 TUR101 UEN101 UOJ101 UYF101 VIB101 VRX101 WBT101 WLP101 WVL101 D65637 IZ65637 SV65637 ACR65637 AMN65637 AWJ65637 BGF65637 BQB65637 BZX65637 CJT65637 CTP65637 DDL65637 DNH65637 DXD65637 EGZ65637 EQV65637 FAR65637 FKN65637 FUJ65637 GEF65637 GOB65637 GXX65637 HHT65637 HRP65637 IBL65637 ILH65637 IVD65637 JEZ65637 JOV65637 JYR65637 KIN65637 KSJ65637 LCF65637 LMB65637 LVX65637 MFT65637 MPP65637 MZL65637 NJH65637 NTD65637 OCZ65637 OMV65637 OWR65637 PGN65637 PQJ65637 QAF65637 QKB65637 QTX65637 RDT65637 RNP65637 RXL65637 SHH65637 SRD65637 TAZ65637 TKV65637 TUR65637 UEN65637 UOJ65637 UYF65637 VIB65637 VRX65637 WBT65637 WLP65637 WVL65637 D131173 IZ131173 SV131173 ACR131173 AMN131173 AWJ131173 BGF131173 BQB131173 BZX131173 CJT131173 CTP131173 DDL131173 DNH131173 DXD131173 EGZ131173 EQV131173 FAR131173 FKN131173 FUJ131173 GEF131173 GOB131173 GXX131173 HHT131173 HRP131173 IBL131173 ILH131173 IVD131173 JEZ131173 JOV131173 JYR131173 KIN131173 KSJ131173 LCF131173 LMB131173 LVX131173 MFT131173 MPP131173 MZL131173 NJH131173 NTD131173 OCZ131173 OMV131173 OWR131173 PGN131173 PQJ131173 QAF131173 QKB131173 QTX131173 RDT131173 RNP131173 RXL131173 SHH131173 SRD131173 TAZ131173 TKV131173 TUR131173 UEN131173 UOJ131173 UYF131173 VIB131173 VRX131173 WBT131173 WLP131173 WVL131173 D196709 IZ196709 SV196709 ACR196709 AMN196709 AWJ196709 BGF196709 BQB196709 BZX196709 CJT196709 CTP196709 DDL196709 DNH196709 DXD196709 EGZ196709 EQV196709 FAR196709 FKN196709 FUJ196709 GEF196709 GOB196709 GXX196709 HHT196709 HRP196709 IBL196709 ILH196709 IVD196709 JEZ196709 JOV196709 JYR196709 KIN196709 KSJ196709 LCF196709 LMB196709 LVX196709 MFT196709 MPP196709 MZL196709 NJH196709 NTD196709 OCZ196709 OMV196709 OWR196709 PGN196709 PQJ196709 QAF196709 QKB196709 QTX196709 RDT196709 RNP196709 RXL196709 SHH196709 SRD196709 TAZ196709 TKV196709 TUR196709 UEN196709 UOJ196709 UYF196709 VIB196709 VRX196709 WBT196709 WLP196709 WVL196709 D262245 IZ262245 SV262245 ACR262245 AMN262245 AWJ262245 BGF262245 BQB262245 BZX262245 CJT262245 CTP262245 DDL262245 DNH262245 DXD262245 EGZ262245 EQV262245 FAR262245 FKN262245 FUJ262245 GEF262245 GOB262245 GXX262245 HHT262245 HRP262245 IBL262245 ILH262245 IVD262245 JEZ262245 JOV262245 JYR262245 KIN262245 KSJ262245 LCF262245 LMB262245 LVX262245 MFT262245 MPP262245 MZL262245 NJH262245 NTD262245 OCZ262245 OMV262245 OWR262245 PGN262245 PQJ262245 QAF262245 QKB262245 QTX262245 RDT262245 RNP262245 RXL262245 SHH262245 SRD262245 TAZ262245 TKV262245 TUR262245 UEN262245 UOJ262245 UYF262245 VIB262245 VRX262245 WBT262245 WLP262245 WVL262245 D327781 IZ327781 SV327781 ACR327781 AMN327781 AWJ327781 BGF327781 BQB327781 BZX327781 CJT327781 CTP327781 DDL327781 DNH327781 DXD327781 EGZ327781 EQV327781 FAR327781 FKN327781 FUJ327781 GEF327781 GOB327781 GXX327781 HHT327781 HRP327781 IBL327781 ILH327781 IVD327781 JEZ327781 JOV327781 JYR327781 KIN327781 KSJ327781 LCF327781 LMB327781 LVX327781 MFT327781 MPP327781 MZL327781 NJH327781 NTD327781 OCZ327781 OMV327781 OWR327781 PGN327781 PQJ327781 QAF327781 QKB327781 QTX327781 RDT327781 RNP327781 RXL327781 SHH327781 SRD327781 TAZ327781 TKV327781 TUR327781 UEN327781 UOJ327781 UYF327781 VIB327781 VRX327781 WBT327781 WLP327781 WVL327781 D393317 IZ393317 SV393317 ACR393317 AMN393317 AWJ393317 BGF393317 BQB393317 BZX393317 CJT393317 CTP393317 DDL393317 DNH393317 DXD393317 EGZ393317 EQV393317 FAR393317 FKN393317 FUJ393317 GEF393317 GOB393317 GXX393317 HHT393317 HRP393317 IBL393317 ILH393317 IVD393317 JEZ393317 JOV393317 JYR393317 KIN393317 KSJ393317 LCF393317 LMB393317 LVX393317 MFT393317 MPP393317 MZL393317 NJH393317 NTD393317 OCZ393317 OMV393317 OWR393317 PGN393317 PQJ393317 QAF393317 QKB393317 QTX393317 RDT393317 RNP393317 RXL393317 SHH393317 SRD393317 TAZ393317 TKV393317 TUR393317 UEN393317 UOJ393317 UYF393317 VIB393317 VRX393317 WBT393317 WLP393317 WVL393317 D458853 IZ458853 SV458853 ACR458853 AMN458853 AWJ458853 BGF458853 BQB458853 BZX458853 CJT458853 CTP458853 DDL458853 DNH458853 DXD458853 EGZ458853 EQV458853 FAR458853 FKN458853 FUJ458853 GEF458853 GOB458853 GXX458853 HHT458853 HRP458853 IBL458853 ILH458853 IVD458853 JEZ458853 JOV458853 JYR458853 KIN458853 KSJ458853 LCF458853 LMB458853 LVX458853 MFT458853 MPP458853 MZL458853 NJH458853 NTD458853 OCZ458853 OMV458853 OWR458853 PGN458853 PQJ458853 QAF458853 QKB458853 QTX458853 RDT458853 RNP458853 RXL458853 SHH458853 SRD458853 TAZ458853 TKV458853 TUR458853 UEN458853 UOJ458853 UYF458853 VIB458853 VRX458853 WBT458853 WLP458853 WVL458853 D524389 IZ524389 SV524389 ACR524389 AMN524389 AWJ524389 BGF524389 BQB524389 BZX524389 CJT524389 CTP524389 DDL524389 DNH524389 DXD524389 EGZ524389 EQV524389 FAR524389 FKN524389 FUJ524389 GEF524389 GOB524389 GXX524389 HHT524389 HRP524389 IBL524389 ILH524389 IVD524389 JEZ524389 JOV524389 JYR524389 KIN524389 KSJ524389 LCF524389 LMB524389 LVX524389 MFT524389 MPP524389 MZL524389 NJH524389 NTD524389 OCZ524389 OMV524389 OWR524389 PGN524389 PQJ524389 QAF524389 QKB524389 QTX524389 RDT524389 RNP524389 RXL524389 SHH524389 SRD524389 TAZ524389 TKV524389 TUR524389 UEN524389 UOJ524389 UYF524389 VIB524389 VRX524389 WBT524389 WLP524389 WVL524389 D589925 IZ589925 SV589925 ACR589925 AMN589925 AWJ589925 BGF589925 BQB589925 BZX589925 CJT589925 CTP589925 DDL589925 DNH589925 DXD589925 EGZ589925 EQV589925 FAR589925 FKN589925 FUJ589925 GEF589925 GOB589925 GXX589925 HHT589925 HRP589925 IBL589925 ILH589925 IVD589925 JEZ589925 JOV589925 JYR589925 KIN589925 KSJ589925 LCF589925 LMB589925 LVX589925 MFT589925 MPP589925 MZL589925 NJH589925 NTD589925 OCZ589925 OMV589925 OWR589925 PGN589925 PQJ589925 QAF589925 QKB589925 QTX589925 RDT589925 RNP589925 RXL589925 SHH589925 SRD589925 TAZ589925 TKV589925 TUR589925 UEN589925 UOJ589925 UYF589925 VIB589925 VRX589925 WBT589925 WLP589925 WVL589925 D655461 IZ655461 SV655461 ACR655461 AMN655461 AWJ655461 BGF655461 BQB655461 BZX655461 CJT655461 CTP655461 DDL655461 DNH655461 DXD655461 EGZ655461 EQV655461 FAR655461 FKN655461 FUJ655461 GEF655461 GOB655461 GXX655461 HHT655461 HRP655461 IBL655461 ILH655461 IVD655461 JEZ655461 JOV655461 JYR655461 KIN655461 KSJ655461 LCF655461 LMB655461 LVX655461 MFT655461 MPP655461 MZL655461 NJH655461 NTD655461 OCZ655461 OMV655461 OWR655461 PGN655461 PQJ655461 QAF655461 QKB655461 QTX655461 RDT655461 RNP655461 RXL655461 SHH655461 SRD655461 TAZ655461 TKV655461 TUR655461 UEN655461 UOJ655461 UYF655461 VIB655461 VRX655461 WBT655461 WLP655461 WVL655461 D720997 IZ720997 SV720997 ACR720997 AMN720997 AWJ720997 BGF720997 BQB720997 BZX720997 CJT720997 CTP720997 DDL720997 DNH720997 DXD720997 EGZ720997 EQV720997 FAR720997 FKN720997 FUJ720997 GEF720997 GOB720997 GXX720997 HHT720997 HRP720997 IBL720997 ILH720997 IVD720997 JEZ720997 JOV720997 JYR720997 KIN720997 KSJ720997 LCF720997 LMB720997 LVX720997 MFT720997 MPP720997 MZL720997 NJH720997 NTD720997 OCZ720997 OMV720997 OWR720997 PGN720997 PQJ720997 QAF720997 QKB720997 QTX720997 RDT720997 RNP720997 RXL720997 SHH720997 SRD720997 TAZ720997 TKV720997 TUR720997 UEN720997 UOJ720997 UYF720997 VIB720997 VRX720997 WBT720997 WLP720997 WVL720997 D786533 IZ786533 SV786533 ACR786533 AMN786533 AWJ786533 BGF786533 BQB786533 BZX786533 CJT786533 CTP786533 DDL786533 DNH786533 DXD786533 EGZ786533 EQV786533 FAR786533 FKN786533 FUJ786533 GEF786533 GOB786533 GXX786533 HHT786533 HRP786533 IBL786533 ILH786533 IVD786533 JEZ786533 JOV786533 JYR786533 KIN786533 KSJ786533 LCF786533 LMB786533 LVX786533 MFT786533 MPP786533 MZL786533 NJH786533 NTD786533 OCZ786533 OMV786533 OWR786533 PGN786533 PQJ786533 QAF786533 QKB786533 QTX786533 RDT786533 RNP786533 RXL786533 SHH786533 SRD786533 TAZ786533 TKV786533 TUR786533 UEN786533 UOJ786533 UYF786533 VIB786533 VRX786533 WBT786533 WLP786533 WVL786533 D852069 IZ852069 SV852069 ACR852069 AMN852069 AWJ852069 BGF852069 BQB852069 BZX852069 CJT852069 CTP852069 DDL852069 DNH852069 DXD852069 EGZ852069 EQV852069 FAR852069 FKN852069 FUJ852069 GEF852069 GOB852069 GXX852069 HHT852069 HRP852069 IBL852069 ILH852069 IVD852069 JEZ852069 JOV852069 JYR852069 KIN852069 KSJ852069 LCF852069 LMB852069 LVX852069 MFT852069 MPP852069 MZL852069 NJH852069 NTD852069 OCZ852069 OMV852069 OWR852069 PGN852069 PQJ852069 QAF852069 QKB852069 QTX852069 RDT852069 RNP852069 RXL852069 SHH852069 SRD852069 TAZ852069 TKV852069 TUR852069 UEN852069 UOJ852069 UYF852069 VIB852069 VRX852069 WBT852069 WLP852069 WVL852069 D917605 IZ917605 SV917605 ACR917605 AMN917605 AWJ917605 BGF917605 BQB917605 BZX917605 CJT917605 CTP917605 DDL917605 DNH917605 DXD917605 EGZ917605 EQV917605 FAR917605 FKN917605 FUJ917605 GEF917605 GOB917605 GXX917605 HHT917605 HRP917605 IBL917605 ILH917605 IVD917605 JEZ917605 JOV917605 JYR917605 KIN917605 KSJ917605 LCF917605 LMB917605 LVX917605 MFT917605 MPP917605 MZL917605 NJH917605 NTD917605 OCZ917605 OMV917605 OWR917605 PGN917605 PQJ917605 QAF917605 QKB917605 QTX917605 RDT917605 RNP917605 RXL917605 SHH917605 SRD917605 TAZ917605 TKV917605 TUR917605 UEN917605 UOJ917605 UYF917605 VIB917605 VRX917605 WBT917605 WLP917605 WVL917605 D983141 IZ983141 SV983141 ACR983141 AMN983141 AWJ983141 BGF983141 BQB983141 BZX983141 CJT983141 CTP983141 DDL983141 DNH983141 DXD983141 EGZ983141 EQV983141 FAR983141 FKN983141 FUJ983141 GEF983141 GOB983141 GXX983141 HHT983141 HRP983141 IBL983141 ILH983141 IVD983141 JEZ983141 JOV983141 JYR983141 KIN983141 KSJ983141 LCF983141 LMB983141 LVX983141 MFT983141 MPP983141 MZL983141 NJH983141 NTD983141 OCZ983141 OMV983141 OWR983141 PGN983141 PQJ983141 QAF983141 QKB983141 QTX983141 RDT983141 RNP983141 RXL983141 SHH983141 SRD983141 TAZ983141 TKV983141 TUR983141 UEN983141 UOJ983141 UYF983141 VIB983141 VRX983141 WBT983141 WLP983141 WVL983141 D105 IZ105 SV105 ACR105 AMN105 AWJ105 BGF105 BQB105 BZX105 CJT105 CTP105 DDL105 DNH105 DXD105 EGZ105 EQV105 FAR105 FKN105 FUJ105 GEF105 GOB105 GXX105 HHT105 HRP105 IBL105 ILH105 IVD105 JEZ105 JOV105 JYR105 KIN105 KSJ105 LCF105 LMB105 LVX105 MFT105 MPP105 MZL105 NJH105 NTD105 OCZ105 OMV105 OWR105 PGN105 PQJ105 QAF105 QKB105 QTX105 RDT105 RNP105 RXL105 SHH105 SRD105 TAZ105 TKV105 TUR105 UEN105 UOJ105 UYF105 VIB105 VRX105 WBT105 WLP105 WVL105 D65641 IZ65641 SV65641 ACR65641 AMN65641 AWJ65641 BGF65641 BQB65641 BZX65641 CJT65641 CTP65641 DDL65641 DNH65641 DXD65641 EGZ65641 EQV65641 FAR65641 FKN65641 FUJ65641 GEF65641 GOB65641 GXX65641 HHT65641 HRP65641 IBL65641 ILH65641 IVD65641 JEZ65641 JOV65641 JYR65641 KIN65641 KSJ65641 LCF65641 LMB65641 LVX65641 MFT65641 MPP65641 MZL65641 NJH65641 NTD65641 OCZ65641 OMV65641 OWR65641 PGN65641 PQJ65641 QAF65641 QKB65641 QTX65641 RDT65641 RNP65641 RXL65641 SHH65641 SRD65641 TAZ65641 TKV65641 TUR65641 UEN65641 UOJ65641 UYF65641 VIB65641 VRX65641 WBT65641 WLP65641 WVL65641 D131177 IZ131177 SV131177 ACR131177 AMN131177 AWJ131177 BGF131177 BQB131177 BZX131177 CJT131177 CTP131177 DDL131177 DNH131177 DXD131177 EGZ131177 EQV131177 FAR131177 FKN131177 FUJ131177 GEF131177 GOB131177 GXX131177 HHT131177 HRP131177 IBL131177 ILH131177 IVD131177 JEZ131177 JOV131177 JYR131177 KIN131177 KSJ131177 LCF131177 LMB131177 LVX131177 MFT131177 MPP131177 MZL131177 NJH131177 NTD131177 OCZ131177 OMV131177 OWR131177 PGN131177 PQJ131177 QAF131177 QKB131177 QTX131177 RDT131177 RNP131177 RXL131177 SHH131177 SRD131177 TAZ131177 TKV131177 TUR131177 UEN131177 UOJ131177 UYF131177 VIB131177 VRX131177 WBT131177 WLP131177 WVL131177 D196713 IZ196713 SV196713 ACR196713 AMN196713 AWJ196713 BGF196713 BQB196713 BZX196713 CJT196713 CTP196713 DDL196713 DNH196713 DXD196713 EGZ196713 EQV196713 FAR196713 FKN196713 FUJ196713 GEF196713 GOB196713 GXX196713 HHT196713 HRP196713 IBL196713 ILH196713 IVD196713 JEZ196713 JOV196713 JYR196713 KIN196713 KSJ196713 LCF196713 LMB196713 LVX196713 MFT196713 MPP196713 MZL196713 NJH196713 NTD196713 OCZ196713 OMV196713 OWR196713 PGN196713 PQJ196713 QAF196713 QKB196713 QTX196713 RDT196713 RNP196713 RXL196713 SHH196713 SRD196713 TAZ196713 TKV196713 TUR196713 UEN196713 UOJ196713 UYF196713 VIB196713 VRX196713 WBT196713 WLP196713 WVL196713 D262249 IZ262249 SV262249 ACR262249 AMN262249 AWJ262249 BGF262249 BQB262249 BZX262249 CJT262249 CTP262249 DDL262249 DNH262249 DXD262249 EGZ262249 EQV262249 FAR262249 FKN262249 FUJ262249 GEF262249 GOB262249 GXX262249 HHT262249 HRP262249 IBL262249 ILH262249 IVD262249 JEZ262249 JOV262249 JYR262249 KIN262249 KSJ262249 LCF262249 LMB262249 LVX262249 MFT262249 MPP262249 MZL262249 NJH262249 NTD262249 OCZ262249 OMV262249 OWR262249 PGN262249 PQJ262249 QAF262249 QKB262249 QTX262249 RDT262249 RNP262249 RXL262249 SHH262249 SRD262249 TAZ262249 TKV262249 TUR262249 UEN262249 UOJ262249 UYF262249 VIB262249 VRX262249 WBT262249 WLP262249 WVL262249 D327785 IZ327785 SV327785 ACR327785 AMN327785 AWJ327785 BGF327785 BQB327785 BZX327785 CJT327785 CTP327785 DDL327785 DNH327785 DXD327785 EGZ327785 EQV327785 FAR327785 FKN327785 FUJ327785 GEF327785 GOB327785 GXX327785 HHT327785 HRP327785 IBL327785 ILH327785 IVD327785 JEZ327785 JOV327785 JYR327785 KIN327785 KSJ327785 LCF327785 LMB327785 LVX327785 MFT327785 MPP327785 MZL327785 NJH327785 NTD327785 OCZ327785 OMV327785 OWR327785 PGN327785 PQJ327785 QAF327785 QKB327785 QTX327785 RDT327785 RNP327785 RXL327785 SHH327785 SRD327785 TAZ327785 TKV327785 TUR327785 UEN327785 UOJ327785 UYF327785 VIB327785 VRX327785 WBT327785 WLP327785 WVL327785 D393321 IZ393321 SV393321 ACR393321 AMN393321 AWJ393321 BGF393321 BQB393321 BZX393321 CJT393321 CTP393321 DDL393321 DNH393321 DXD393321 EGZ393321 EQV393321 FAR393321 FKN393321 FUJ393321 GEF393321 GOB393321 GXX393321 HHT393321 HRP393321 IBL393321 ILH393321 IVD393321 JEZ393321 JOV393321 JYR393321 KIN393321 KSJ393321 LCF393321 LMB393321 LVX393321 MFT393321 MPP393321 MZL393321 NJH393321 NTD393321 OCZ393321 OMV393321 OWR393321 PGN393321 PQJ393321 QAF393321 QKB393321 QTX393321 RDT393321 RNP393321 RXL393321 SHH393321 SRD393321 TAZ393321 TKV393321 TUR393321 UEN393321 UOJ393321 UYF393321 VIB393321 VRX393321 WBT393321 WLP393321 WVL393321 D458857 IZ458857 SV458857 ACR458857 AMN458857 AWJ458857 BGF458857 BQB458857 BZX458857 CJT458857 CTP458857 DDL458857 DNH458857 DXD458857 EGZ458857 EQV458857 FAR458857 FKN458857 FUJ458857 GEF458857 GOB458857 GXX458857 HHT458857 HRP458857 IBL458857 ILH458857 IVD458857 JEZ458857 JOV458857 JYR458857 KIN458857 KSJ458857 LCF458857 LMB458857 LVX458857 MFT458857 MPP458857 MZL458857 NJH458857 NTD458857 OCZ458857 OMV458857 OWR458857 PGN458857 PQJ458857 QAF458857 QKB458857 QTX458857 RDT458857 RNP458857 RXL458857 SHH458857 SRD458857 TAZ458857 TKV458857 TUR458857 UEN458857 UOJ458857 UYF458857 VIB458857 VRX458857 WBT458857 WLP458857 WVL458857 D524393 IZ524393 SV524393 ACR524393 AMN524393 AWJ524393 BGF524393 BQB524393 BZX524393 CJT524393 CTP524393 DDL524393 DNH524393 DXD524393 EGZ524393 EQV524393 FAR524393 FKN524393 FUJ524393 GEF524393 GOB524393 GXX524393 HHT524393 HRP524393 IBL524393 ILH524393 IVD524393 JEZ524393 JOV524393 JYR524393 KIN524393 KSJ524393 LCF524393 LMB524393 LVX524393 MFT524393 MPP524393 MZL524393 NJH524393 NTD524393 OCZ524393 OMV524393 OWR524393 PGN524393 PQJ524393 QAF524393 QKB524393 QTX524393 RDT524393 RNP524393 RXL524393 SHH524393 SRD524393 TAZ524393 TKV524393 TUR524393 UEN524393 UOJ524393 UYF524393 VIB524393 VRX524393 WBT524393 WLP524393 WVL524393 D589929 IZ589929 SV589929 ACR589929 AMN589929 AWJ589929 BGF589929 BQB589929 BZX589929 CJT589929 CTP589929 DDL589929 DNH589929 DXD589929 EGZ589929 EQV589929 FAR589929 FKN589929 FUJ589929 GEF589929 GOB589929 GXX589929 HHT589929 HRP589929 IBL589929 ILH589929 IVD589929 JEZ589929 JOV589929 JYR589929 KIN589929 KSJ589929 LCF589929 LMB589929 LVX589929 MFT589929 MPP589929 MZL589929 NJH589929 NTD589929 OCZ589929 OMV589929 OWR589929 PGN589929 PQJ589929 QAF589929 QKB589929 QTX589929 RDT589929 RNP589929 RXL589929 SHH589929 SRD589929 TAZ589929 TKV589929 TUR589929 UEN589929 UOJ589929 UYF589929 VIB589929 VRX589929 WBT589929 WLP589929 WVL589929 D655465 IZ655465 SV655465 ACR655465 AMN655465 AWJ655465 BGF655465 BQB655465 BZX655465 CJT655465 CTP655465 DDL655465 DNH655465 DXD655465 EGZ655465 EQV655465 FAR655465 FKN655465 FUJ655465 GEF655465 GOB655465 GXX655465 HHT655465 HRP655465 IBL655465 ILH655465 IVD655465 JEZ655465 JOV655465 JYR655465 KIN655465 KSJ655465 LCF655465 LMB655465 LVX655465 MFT655465 MPP655465 MZL655465 NJH655465 NTD655465 OCZ655465 OMV655465 OWR655465 PGN655465 PQJ655465 QAF655465 QKB655465 QTX655465 RDT655465 RNP655465 RXL655465 SHH655465 SRD655465 TAZ655465 TKV655465 TUR655465 UEN655465 UOJ655465 UYF655465 VIB655465 VRX655465 WBT655465 WLP655465 WVL655465 D721001 IZ721001 SV721001 ACR721001 AMN721001 AWJ721001 BGF721001 BQB721001 BZX721001 CJT721001 CTP721001 DDL721001 DNH721001 DXD721001 EGZ721001 EQV721001 FAR721001 FKN721001 FUJ721001 GEF721001 GOB721001 GXX721001 HHT721001 HRP721001 IBL721001 ILH721001 IVD721001 JEZ721001 JOV721001 JYR721001 KIN721001 KSJ721001 LCF721001 LMB721001 LVX721001 MFT721001 MPP721001 MZL721001 NJH721001 NTD721001 OCZ721001 OMV721001 OWR721001 PGN721001 PQJ721001 QAF721001 QKB721001 QTX721001 RDT721001 RNP721001 RXL721001 SHH721001 SRD721001 TAZ721001 TKV721001 TUR721001 UEN721001 UOJ721001 UYF721001 VIB721001 VRX721001 WBT721001 WLP721001 WVL721001 D786537 IZ786537 SV786537 ACR786537 AMN786537 AWJ786537 BGF786537 BQB786537 BZX786537 CJT786537 CTP786537 DDL786537 DNH786537 DXD786537 EGZ786537 EQV786537 FAR786537 FKN786537 FUJ786537 GEF786537 GOB786537 GXX786537 HHT786537 HRP786537 IBL786537 ILH786537 IVD786537 JEZ786537 JOV786537 JYR786537 KIN786537 KSJ786537 LCF786537 LMB786537 LVX786537 MFT786537 MPP786537 MZL786537 NJH786537 NTD786537 OCZ786537 OMV786537 OWR786537 PGN786537 PQJ786537 QAF786537 QKB786537 QTX786537 RDT786537 RNP786537 RXL786537 SHH786537 SRD786537 TAZ786537 TKV786537 TUR786537 UEN786537 UOJ786537 UYF786537 VIB786537 VRX786537 WBT786537 WLP786537 WVL786537 D852073 IZ852073 SV852073 ACR852073 AMN852073 AWJ852073 BGF852073 BQB852073 BZX852073 CJT852073 CTP852073 DDL852073 DNH852073 DXD852073 EGZ852073 EQV852073 FAR852073 FKN852073 FUJ852073 GEF852073 GOB852073 GXX852073 HHT852073 HRP852073 IBL852073 ILH852073 IVD852073 JEZ852073 JOV852073 JYR852073 KIN852073 KSJ852073 LCF852073 LMB852073 LVX852073 MFT852073 MPP852073 MZL852073 NJH852073 NTD852073 OCZ852073 OMV852073 OWR852073 PGN852073 PQJ852073 QAF852073 QKB852073 QTX852073 RDT852073 RNP852073 RXL852073 SHH852073 SRD852073 TAZ852073 TKV852073 TUR852073 UEN852073 UOJ852073 UYF852073 VIB852073 VRX852073 WBT852073 WLP852073 WVL852073 D917609 IZ917609 SV917609 ACR917609 AMN917609 AWJ917609 BGF917609 BQB917609 BZX917609 CJT917609 CTP917609 DDL917609 DNH917609 DXD917609 EGZ917609 EQV917609 FAR917609 FKN917609 FUJ917609 GEF917609 GOB917609 GXX917609 HHT917609 HRP917609 IBL917609 ILH917609 IVD917609 JEZ917609 JOV917609 JYR917609 KIN917609 KSJ917609 LCF917609 LMB917609 LVX917609 MFT917609 MPP917609 MZL917609 NJH917609 NTD917609 OCZ917609 OMV917609 OWR917609 PGN917609 PQJ917609 QAF917609 QKB917609 QTX917609 RDT917609 RNP917609 RXL917609 SHH917609 SRD917609 TAZ917609 TKV917609 TUR917609 UEN917609 UOJ917609 UYF917609 VIB917609 VRX917609 WBT917609 WLP917609 WVL917609 D983145 IZ983145 SV983145 ACR983145 AMN983145 AWJ983145 BGF983145 BQB983145 BZX983145 CJT983145 CTP983145 DDL983145 DNH983145 DXD983145 EGZ983145 EQV983145 FAR983145 FKN983145 FUJ983145 GEF983145 GOB983145 GXX983145 HHT983145 HRP983145 IBL983145 ILH983145 IVD983145 JEZ983145 JOV983145 JYR983145 KIN983145 KSJ983145 LCF983145 LMB983145 LVX983145 MFT983145 MPP983145 MZL983145 NJH983145 NTD983145 OCZ983145 OMV983145 OWR983145 PGN983145 PQJ983145 QAF983145 QKB983145 QTX983145 RDT983145 RNP983145 RXL983145 SHH983145 SRD983145 TAZ983145 TKV983145 TUR983145 UEN983145 UOJ983145 UYF983145 VIB983145 VRX983145 WBT983145 WLP983145 WVL983145 D109 IZ109 SV109 ACR109 AMN109 AWJ109 BGF109 BQB109 BZX109 CJT109 CTP109 DDL109 DNH109 DXD109 EGZ109 EQV109 FAR109 FKN109 FUJ109 GEF109 GOB109 GXX109 HHT109 HRP109 IBL109 ILH109 IVD109 JEZ109 JOV109 JYR109 KIN109 KSJ109 LCF109 LMB109 LVX109 MFT109 MPP109 MZL109 NJH109 NTD109 OCZ109 OMV109 OWR109 PGN109 PQJ109 QAF109 QKB109 QTX109 RDT109 RNP109 RXL109 SHH109 SRD109 TAZ109 TKV109 TUR109 UEN109 UOJ109 UYF109 VIB109 VRX109 WBT109 WLP109 WVL109 D65645 IZ65645 SV65645 ACR65645 AMN65645 AWJ65645 BGF65645 BQB65645 BZX65645 CJT65645 CTP65645 DDL65645 DNH65645 DXD65645 EGZ65645 EQV65645 FAR65645 FKN65645 FUJ65645 GEF65645 GOB65645 GXX65645 HHT65645 HRP65645 IBL65645 ILH65645 IVD65645 JEZ65645 JOV65645 JYR65645 KIN65645 KSJ65645 LCF65645 LMB65645 LVX65645 MFT65645 MPP65645 MZL65645 NJH65645 NTD65645 OCZ65645 OMV65645 OWR65645 PGN65645 PQJ65645 QAF65645 QKB65645 QTX65645 RDT65645 RNP65645 RXL65645 SHH65645 SRD65645 TAZ65645 TKV65645 TUR65645 UEN65645 UOJ65645 UYF65645 VIB65645 VRX65645 WBT65645 WLP65645 WVL65645 D131181 IZ131181 SV131181 ACR131181 AMN131181 AWJ131181 BGF131181 BQB131181 BZX131181 CJT131181 CTP131181 DDL131181 DNH131181 DXD131181 EGZ131181 EQV131181 FAR131181 FKN131181 FUJ131181 GEF131181 GOB131181 GXX131181 HHT131181 HRP131181 IBL131181 ILH131181 IVD131181 JEZ131181 JOV131181 JYR131181 KIN131181 KSJ131181 LCF131181 LMB131181 LVX131181 MFT131181 MPP131181 MZL131181 NJH131181 NTD131181 OCZ131181 OMV131181 OWR131181 PGN131181 PQJ131181 QAF131181 QKB131181 QTX131181 RDT131181 RNP131181 RXL131181 SHH131181 SRD131181 TAZ131181 TKV131181 TUR131181 UEN131181 UOJ131181 UYF131181 VIB131181 VRX131181 WBT131181 WLP131181 WVL131181 D196717 IZ196717 SV196717 ACR196717 AMN196717 AWJ196717 BGF196717 BQB196717 BZX196717 CJT196717 CTP196717 DDL196717 DNH196717 DXD196717 EGZ196717 EQV196717 FAR196717 FKN196717 FUJ196717 GEF196717 GOB196717 GXX196717 HHT196717 HRP196717 IBL196717 ILH196717 IVD196717 JEZ196717 JOV196717 JYR196717 KIN196717 KSJ196717 LCF196717 LMB196717 LVX196717 MFT196717 MPP196717 MZL196717 NJH196717 NTD196717 OCZ196717 OMV196717 OWR196717 PGN196717 PQJ196717 QAF196717 QKB196717 QTX196717 RDT196717 RNP196717 RXL196717 SHH196717 SRD196717 TAZ196717 TKV196717 TUR196717 UEN196717 UOJ196717 UYF196717 VIB196717 VRX196717 WBT196717 WLP196717 WVL196717 D262253 IZ262253 SV262253 ACR262253 AMN262253 AWJ262253 BGF262253 BQB262253 BZX262253 CJT262253 CTP262253 DDL262253 DNH262253 DXD262253 EGZ262253 EQV262253 FAR262253 FKN262253 FUJ262253 GEF262253 GOB262253 GXX262253 HHT262253 HRP262253 IBL262253 ILH262253 IVD262253 JEZ262253 JOV262253 JYR262253 KIN262253 KSJ262253 LCF262253 LMB262253 LVX262253 MFT262253 MPP262253 MZL262253 NJH262253 NTD262253 OCZ262253 OMV262253 OWR262253 PGN262253 PQJ262253 QAF262253 QKB262253 QTX262253 RDT262253 RNP262253 RXL262253 SHH262253 SRD262253 TAZ262253 TKV262253 TUR262253 UEN262253 UOJ262253 UYF262253 VIB262253 VRX262253 WBT262253 WLP262253 WVL262253 D327789 IZ327789 SV327789 ACR327789 AMN327789 AWJ327789 BGF327789 BQB327789 BZX327789 CJT327789 CTP327789 DDL327789 DNH327789 DXD327789 EGZ327789 EQV327789 FAR327789 FKN327789 FUJ327789 GEF327789 GOB327789 GXX327789 HHT327789 HRP327789 IBL327789 ILH327789 IVD327789 JEZ327789 JOV327789 JYR327789 KIN327789 KSJ327789 LCF327789 LMB327789 LVX327789 MFT327789 MPP327789 MZL327789 NJH327789 NTD327789 OCZ327789 OMV327789 OWR327789 PGN327789 PQJ327789 QAF327789 QKB327789 QTX327789 RDT327789 RNP327789 RXL327789 SHH327789 SRD327789 TAZ327789 TKV327789 TUR327789 UEN327789 UOJ327789 UYF327789 VIB327789 VRX327789 WBT327789 WLP327789 WVL327789 D393325 IZ393325 SV393325 ACR393325 AMN393325 AWJ393325 BGF393325 BQB393325 BZX393325 CJT393325 CTP393325 DDL393325 DNH393325 DXD393325 EGZ393325 EQV393325 FAR393325 FKN393325 FUJ393325 GEF393325 GOB393325 GXX393325 HHT393325 HRP393325 IBL393325 ILH393325 IVD393325 JEZ393325 JOV393325 JYR393325 KIN393325 KSJ393325 LCF393325 LMB393325 LVX393325 MFT393325 MPP393325 MZL393325 NJH393325 NTD393325 OCZ393325 OMV393325 OWR393325 PGN393325 PQJ393325 QAF393325 QKB393325 QTX393325 RDT393325 RNP393325 RXL393325 SHH393325 SRD393325 TAZ393325 TKV393325 TUR393325 UEN393325 UOJ393325 UYF393325 VIB393325 VRX393325 WBT393325 WLP393325 WVL393325 D458861 IZ458861 SV458861 ACR458861 AMN458861 AWJ458861 BGF458861 BQB458861 BZX458861 CJT458861 CTP458861 DDL458861 DNH458861 DXD458861 EGZ458861 EQV458861 FAR458861 FKN458861 FUJ458861 GEF458861 GOB458861 GXX458861 HHT458861 HRP458861 IBL458861 ILH458861 IVD458861 JEZ458861 JOV458861 JYR458861 KIN458861 KSJ458861 LCF458861 LMB458861 LVX458861 MFT458861 MPP458861 MZL458861 NJH458861 NTD458861 OCZ458861 OMV458861 OWR458861 PGN458861 PQJ458861 QAF458861 QKB458861 QTX458861 RDT458861 RNP458861 RXL458861 SHH458861 SRD458861 TAZ458861 TKV458861 TUR458861 UEN458861 UOJ458861 UYF458861 VIB458861 VRX458861 WBT458861 WLP458861 WVL458861 D524397 IZ524397 SV524397 ACR524397 AMN524397 AWJ524397 BGF524397 BQB524397 BZX524397 CJT524397 CTP524397 DDL524397 DNH524397 DXD524397 EGZ524397 EQV524397 FAR524397 FKN524397 FUJ524397 GEF524397 GOB524397 GXX524397 HHT524397 HRP524397 IBL524397 ILH524397 IVD524397 JEZ524397 JOV524397 JYR524397 KIN524397 KSJ524397 LCF524397 LMB524397 LVX524397 MFT524397 MPP524397 MZL524397 NJH524397 NTD524397 OCZ524397 OMV524397 OWR524397 PGN524397 PQJ524397 QAF524397 QKB524397 QTX524397 RDT524397 RNP524397 RXL524397 SHH524397 SRD524397 TAZ524397 TKV524397 TUR524397 UEN524397 UOJ524397 UYF524397 VIB524397 VRX524397 WBT524397 WLP524397 WVL524397 D589933 IZ589933 SV589933 ACR589933 AMN589933 AWJ589933 BGF589933 BQB589933 BZX589933 CJT589933 CTP589933 DDL589933 DNH589933 DXD589933 EGZ589933 EQV589933 FAR589933 FKN589933 FUJ589933 GEF589933 GOB589933 GXX589933 HHT589933 HRP589933 IBL589933 ILH589933 IVD589933 JEZ589933 JOV589933 JYR589933 KIN589933 KSJ589933 LCF589933 LMB589933 LVX589933 MFT589933 MPP589933 MZL589933 NJH589933 NTD589933 OCZ589933 OMV589933 OWR589933 PGN589933 PQJ589933 QAF589933 QKB589933 QTX589933 RDT589933 RNP589933 RXL589933 SHH589933 SRD589933 TAZ589933 TKV589933 TUR589933 UEN589933 UOJ589933 UYF589933 VIB589933 VRX589933 WBT589933 WLP589933 WVL589933 D655469 IZ655469 SV655469 ACR655469 AMN655469 AWJ655469 BGF655469 BQB655469 BZX655469 CJT655469 CTP655469 DDL655469 DNH655469 DXD655469 EGZ655469 EQV655469 FAR655469 FKN655469 FUJ655469 GEF655469 GOB655469 GXX655469 HHT655469 HRP655469 IBL655469 ILH655469 IVD655469 JEZ655469 JOV655469 JYR655469 KIN655469 KSJ655469 LCF655469 LMB655469 LVX655469 MFT655469 MPP655469 MZL655469 NJH655469 NTD655469 OCZ655469 OMV655469 OWR655469 PGN655469 PQJ655469 QAF655469 QKB655469 QTX655469 RDT655469 RNP655469 RXL655469 SHH655469 SRD655469 TAZ655469 TKV655469 TUR655469 UEN655469 UOJ655469 UYF655469 VIB655469 VRX655469 WBT655469 WLP655469 WVL655469 D721005 IZ721005 SV721005 ACR721005 AMN721005 AWJ721005 BGF721005 BQB721005 BZX721005 CJT721005 CTP721005 DDL721005 DNH721005 DXD721005 EGZ721005 EQV721005 FAR721005 FKN721005 FUJ721005 GEF721005 GOB721005 GXX721005 HHT721005 HRP721005 IBL721005 ILH721005 IVD721005 JEZ721005 JOV721005 JYR721005 KIN721005 KSJ721005 LCF721005 LMB721005 LVX721005 MFT721005 MPP721005 MZL721005 NJH721005 NTD721005 OCZ721005 OMV721005 OWR721005 PGN721005 PQJ721005 QAF721005 QKB721005 QTX721005 RDT721005 RNP721005 RXL721005 SHH721005 SRD721005 TAZ721005 TKV721005 TUR721005 UEN721005 UOJ721005 UYF721005 VIB721005 VRX721005 WBT721005 WLP721005 WVL721005 D786541 IZ786541 SV786541 ACR786541 AMN786541 AWJ786541 BGF786541 BQB786541 BZX786541 CJT786541 CTP786541 DDL786541 DNH786541 DXD786541 EGZ786541 EQV786541 FAR786541 FKN786541 FUJ786541 GEF786541 GOB786541 GXX786541 HHT786541 HRP786541 IBL786541 ILH786541 IVD786541 JEZ786541 JOV786541 JYR786541 KIN786541 KSJ786541 LCF786541 LMB786541 LVX786541 MFT786541 MPP786541 MZL786541 NJH786541 NTD786541 OCZ786541 OMV786541 OWR786541 PGN786541 PQJ786541 QAF786541 QKB786541 QTX786541 RDT786541 RNP786541 RXL786541 SHH786541 SRD786541 TAZ786541 TKV786541 TUR786541 UEN786541 UOJ786541 UYF786541 VIB786541 VRX786541 WBT786541 WLP786541 WVL786541 D852077 IZ852077 SV852077 ACR852077 AMN852077 AWJ852077 BGF852077 BQB852077 BZX852077 CJT852077 CTP852077 DDL852077 DNH852077 DXD852077 EGZ852077 EQV852077 FAR852077 FKN852077 FUJ852077 GEF852077 GOB852077 GXX852077 HHT852077 HRP852077 IBL852077 ILH852077 IVD852077 JEZ852077 JOV852077 JYR852077 KIN852077 KSJ852077 LCF852077 LMB852077 LVX852077 MFT852077 MPP852077 MZL852077 NJH852077 NTD852077 OCZ852077 OMV852077 OWR852077 PGN852077 PQJ852077 QAF852077 QKB852077 QTX852077 RDT852077 RNP852077 RXL852077 SHH852077 SRD852077 TAZ852077 TKV852077 TUR852077 UEN852077 UOJ852077 UYF852077 VIB852077 VRX852077 WBT852077 WLP852077 WVL852077 D917613 IZ917613 SV917613 ACR917613 AMN917613 AWJ917613 BGF917613 BQB917613 BZX917613 CJT917613 CTP917613 DDL917613 DNH917613 DXD917613 EGZ917613 EQV917613 FAR917613 FKN917613 FUJ917613 GEF917613 GOB917613 GXX917613 HHT917613 HRP917613 IBL917613 ILH917613 IVD917613 JEZ917613 JOV917613 JYR917613 KIN917613 KSJ917613 LCF917613 LMB917613 LVX917613 MFT917613 MPP917613 MZL917613 NJH917613 NTD917613 OCZ917613 OMV917613 OWR917613 PGN917613 PQJ917613 QAF917613 QKB917613 QTX917613 RDT917613 RNP917613 RXL917613 SHH917613 SRD917613 TAZ917613 TKV917613 TUR917613 UEN917613 UOJ917613 UYF917613 VIB917613 VRX917613 WBT917613 WLP917613 WVL917613 D983149 IZ983149 SV983149 ACR983149 AMN983149 AWJ983149 BGF983149 BQB983149 BZX983149 CJT983149 CTP983149 DDL983149 DNH983149 DXD983149 EGZ983149 EQV983149 FAR983149 FKN983149 FUJ983149 GEF983149 GOB983149 GXX983149 HHT983149 HRP983149 IBL983149 ILH983149 IVD983149 JEZ983149 JOV983149 JYR983149 KIN983149 KSJ983149 LCF983149 LMB983149 LVX983149 MFT983149 MPP983149 MZL983149 NJH983149 NTD983149 OCZ983149 OMV983149 OWR983149 PGN983149 PQJ983149 QAF983149 QKB983149 QTX983149 RDT983149 RNP983149 RXL983149 SHH983149 SRD983149 TAZ983149 TKV983149 TUR983149 UEN983149 UOJ983149 UYF983149 VIB983149 VRX983149 WBT983149 WLP983149 WVL983149 D113 IZ113 SV113 ACR113 AMN113 AWJ113 BGF113 BQB113 BZX113 CJT113 CTP113 DDL113 DNH113 DXD113 EGZ113 EQV113 FAR113 FKN113 FUJ113 GEF113 GOB113 GXX113 HHT113 HRP113 IBL113 ILH113 IVD113 JEZ113 JOV113 JYR113 KIN113 KSJ113 LCF113 LMB113 LVX113 MFT113 MPP113 MZL113 NJH113 NTD113 OCZ113 OMV113 OWR113 PGN113 PQJ113 QAF113 QKB113 QTX113 RDT113 RNP113 RXL113 SHH113 SRD113 TAZ113 TKV113 TUR113 UEN113 UOJ113 UYF113 VIB113 VRX113 WBT113 WLP113 WVL113 D65649 IZ65649 SV65649 ACR65649 AMN65649 AWJ65649 BGF65649 BQB65649 BZX65649 CJT65649 CTP65649 DDL65649 DNH65649 DXD65649 EGZ65649 EQV65649 FAR65649 FKN65649 FUJ65649 GEF65649 GOB65649 GXX65649 HHT65649 HRP65649 IBL65649 ILH65649 IVD65649 JEZ65649 JOV65649 JYR65649 KIN65649 KSJ65649 LCF65649 LMB65649 LVX65649 MFT65649 MPP65649 MZL65649 NJH65649 NTD65649 OCZ65649 OMV65649 OWR65649 PGN65649 PQJ65649 QAF65649 QKB65649 QTX65649 RDT65649 RNP65649 RXL65649 SHH65649 SRD65649 TAZ65649 TKV65649 TUR65649 UEN65649 UOJ65649 UYF65649 VIB65649 VRX65649 WBT65649 WLP65649 WVL65649 D131185 IZ131185 SV131185 ACR131185 AMN131185 AWJ131185 BGF131185 BQB131185 BZX131185 CJT131185 CTP131185 DDL131185 DNH131185 DXD131185 EGZ131185 EQV131185 FAR131185 FKN131185 FUJ131185 GEF131185 GOB131185 GXX131185 HHT131185 HRP131185 IBL131185 ILH131185 IVD131185 JEZ131185 JOV131185 JYR131185 KIN131185 KSJ131185 LCF131185 LMB131185 LVX131185 MFT131185 MPP131185 MZL131185 NJH131185 NTD131185 OCZ131185 OMV131185 OWR131185 PGN131185 PQJ131185 QAF131185 QKB131185 QTX131185 RDT131185 RNP131185 RXL131185 SHH131185 SRD131185 TAZ131185 TKV131185 TUR131185 UEN131185 UOJ131185 UYF131185 VIB131185 VRX131185 WBT131185 WLP131185 WVL131185 D196721 IZ196721 SV196721 ACR196721 AMN196721 AWJ196721 BGF196721 BQB196721 BZX196721 CJT196721 CTP196721 DDL196721 DNH196721 DXD196721 EGZ196721 EQV196721 FAR196721 FKN196721 FUJ196721 GEF196721 GOB196721 GXX196721 HHT196721 HRP196721 IBL196721 ILH196721 IVD196721 JEZ196721 JOV196721 JYR196721 KIN196721 KSJ196721 LCF196721 LMB196721 LVX196721 MFT196721 MPP196721 MZL196721 NJH196721 NTD196721 OCZ196721 OMV196721 OWR196721 PGN196721 PQJ196721 QAF196721 QKB196721 QTX196721 RDT196721 RNP196721 RXL196721 SHH196721 SRD196721 TAZ196721 TKV196721 TUR196721 UEN196721 UOJ196721 UYF196721 VIB196721 VRX196721 WBT196721 WLP196721 WVL196721 D262257 IZ262257 SV262257 ACR262257 AMN262257 AWJ262257 BGF262257 BQB262257 BZX262257 CJT262257 CTP262257 DDL262257 DNH262257 DXD262257 EGZ262257 EQV262257 FAR262257 FKN262257 FUJ262257 GEF262257 GOB262257 GXX262257 HHT262257 HRP262257 IBL262257 ILH262257 IVD262257 JEZ262257 JOV262257 JYR262257 KIN262257 KSJ262257 LCF262257 LMB262257 LVX262257 MFT262257 MPP262257 MZL262257 NJH262257 NTD262257 OCZ262257 OMV262257 OWR262257 PGN262257 PQJ262257 QAF262257 QKB262257 QTX262257 RDT262257 RNP262257 RXL262257 SHH262257 SRD262257 TAZ262257 TKV262257 TUR262257 UEN262257 UOJ262257 UYF262257 VIB262257 VRX262257 WBT262257 WLP262257 WVL262257 D327793 IZ327793 SV327793 ACR327793 AMN327793 AWJ327793 BGF327793 BQB327793 BZX327793 CJT327793 CTP327793 DDL327793 DNH327793 DXD327793 EGZ327793 EQV327793 FAR327793 FKN327793 FUJ327793 GEF327793 GOB327793 GXX327793 HHT327793 HRP327793 IBL327793 ILH327793 IVD327793 JEZ327793 JOV327793 JYR327793 KIN327793 KSJ327793 LCF327793 LMB327793 LVX327793 MFT327793 MPP327793 MZL327793 NJH327793 NTD327793 OCZ327793 OMV327793 OWR327793 PGN327793 PQJ327793 QAF327793 QKB327793 QTX327793 RDT327793 RNP327793 RXL327793 SHH327793 SRD327793 TAZ327793 TKV327793 TUR327793 UEN327793 UOJ327793 UYF327793 VIB327793 VRX327793 WBT327793 WLP327793 WVL327793 D393329 IZ393329 SV393329 ACR393329 AMN393329 AWJ393329 BGF393329 BQB393329 BZX393329 CJT393329 CTP393329 DDL393329 DNH393329 DXD393329 EGZ393329 EQV393329 FAR393329 FKN393329 FUJ393329 GEF393329 GOB393329 GXX393329 HHT393329 HRP393329 IBL393329 ILH393329 IVD393329 JEZ393329 JOV393329 JYR393329 KIN393329 KSJ393329 LCF393329 LMB393329 LVX393329 MFT393329 MPP393329 MZL393329 NJH393329 NTD393329 OCZ393329 OMV393329 OWR393329 PGN393329 PQJ393329 QAF393329 QKB393329 QTX393329 RDT393329 RNP393329 RXL393329 SHH393329 SRD393329 TAZ393329 TKV393329 TUR393329 UEN393329 UOJ393329 UYF393329 VIB393329 VRX393329 WBT393329 WLP393329 WVL393329 D458865 IZ458865 SV458865 ACR458865 AMN458865 AWJ458865 BGF458865 BQB458865 BZX458865 CJT458865 CTP458865 DDL458865 DNH458865 DXD458865 EGZ458865 EQV458865 FAR458865 FKN458865 FUJ458865 GEF458865 GOB458865 GXX458865 HHT458865 HRP458865 IBL458865 ILH458865 IVD458865 JEZ458865 JOV458865 JYR458865 KIN458865 KSJ458865 LCF458865 LMB458865 LVX458865 MFT458865 MPP458865 MZL458865 NJH458865 NTD458865 OCZ458865 OMV458865 OWR458865 PGN458865 PQJ458865 QAF458865 QKB458865 QTX458865 RDT458865 RNP458865 RXL458865 SHH458865 SRD458865 TAZ458865 TKV458865 TUR458865 UEN458865 UOJ458865 UYF458865 VIB458865 VRX458865 WBT458865 WLP458865 WVL458865 D524401 IZ524401 SV524401 ACR524401 AMN524401 AWJ524401 BGF524401 BQB524401 BZX524401 CJT524401 CTP524401 DDL524401 DNH524401 DXD524401 EGZ524401 EQV524401 FAR524401 FKN524401 FUJ524401 GEF524401 GOB524401 GXX524401 HHT524401 HRP524401 IBL524401 ILH524401 IVD524401 JEZ524401 JOV524401 JYR524401 KIN524401 KSJ524401 LCF524401 LMB524401 LVX524401 MFT524401 MPP524401 MZL524401 NJH524401 NTD524401 OCZ524401 OMV524401 OWR524401 PGN524401 PQJ524401 QAF524401 QKB524401 QTX524401 RDT524401 RNP524401 RXL524401 SHH524401 SRD524401 TAZ524401 TKV524401 TUR524401 UEN524401 UOJ524401 UYF524401 VIB524401 VRX524401 WBT524401 WLP524401 WVL524401 D589937 IZ589937 SV589937 ACR589937 AMN589937 AWJ589937 BGF589937 BQB589937 BZX589937 CJT589937 CTP589937 DDL589937 DNH589937 DXD589937 EGZ589937 EQV589937 FAR589937 FKN589937 FUJ589937 GEF589937 GOB589937 GXX589937 HHT589937 HRP589937 IBL589937 ILH589937 IVD589937 JEZ589937 JOV589937 JYR589937 KIN589937 KSJ589937 LCF589937 LMB589937 LVX589937 MFT589937 MPP589937 MZL589937 NJH589937 NTD589937 OCZ589937 OMV589937 OWR589937 PGN589937 PQJ589937 QAF589937 QKB589937 QTX589937 RDT589937 RNP589937 RXL589937 SHH589937 SRD589937 TAZ589937 TKV589937 TUR589937 UEN589937 UOJ589937 UYF589937 VIB589937 VRX589937 WBT589937 WLP589937 WVL589937 D655473 IZ655473 SV655473 ACR655473 AMN655473 AWJ655473 BGF655473 BQB655473 BZX655473 CJT655473 CTP655473 DDL655473 DNH655473 DXD655473 EGZ655473 EQV655473 FAR655473 FKN655473 FUJ655473 GEF655473 GOB655473 GXX655473 HHT655473 HRP655473 IBL655473 ILH655473 IVD655473 JEZ655473 JOV655473 JYR655473 KIN655473 KSJ655473 LCF655473 LMB655473 LVX655473 MFT655473 MPP655473 MZL655473 NJH655473 NTD655473 OCZ655473 OMV655473 OWR655473 PGN655473 PQJ655473 QAF655473 QKB655473 QTX655473 RDT655473 RNP655473 RXL655473 SHH655473 SRD655473 TAZ655473 TKV655473 TUR655473 UEN655473 UOJ655473 UYF655473 VIB655473 VRX655473 WBT655473 WLP655473 WVL655473 D721009 IZ721009 SV721009 ACR721009 AMN721009 AWJ721009 BGF721009 BQB721009 BZX721009 CJT721009 CTP721009 DDL721009 DNH721009 DXD721009 EGZ721009 EQV721009 FAR721009 FKN721009 FUJ721009 GEF721009 GOB721009 GXX721009 HHT721009 HRP721009 IBL721009 ILH721009 IVD721009 JEZ721009 JOV721009 JYR721009 KIN721009 KSJ721009 LCF721009 LMB721009 LVX721009 MFT721009 MPP721009 MZL721009 NJH721009 NTD721009 OCZ721009 OMV721009 OWR721009 PGN721009 PQJ721009 QAF721009 QKB721009 QTX721009 RDT721009 RNP721009 RXL721009 SHH721009 SRD721009 TAZ721009 TKV721009 TUR721009 UEN721009 UOJ721009 UYF721009 VIB721009 VRX721009 WBT721009 WLP721009 WVL721009 D786545 IZ786545 SV786545 ACR786545 AMN786545 AWJ786545 BGF786545 BQB786545 BZX786545 CJT786545 CTP786545 DDL786545 DNH786545 DXD786545 EGZ786545 EQV786545 FAR786545 FKN786545 FUJ786545 GEF786545 GOB786545 GXX786545 HHT786545 HRP786545 IBL786545 ILH786545 IVD786545 JEZ786545 JOV786545 JYR786545 KIN786545 KSJ786545 LCF786545 LMB786545 LVX786545 MFT786545 MPP786545 MZL786545 NJH786545 NTD786545 OCZ786545 OMV786545 OWR786545 PGN786545 PQJ786545 QAF786545 QKB786545 QTX786545 RDT786545 RNP786545 RXL786545 SHH786545 SRD786545 TAZ786545 TKV786545 TUR786545 UEN786545 UOJ786545 UYF786545 VIB786545 VRX786545 WBT786545 WLP786545 WVL786545 D852081 IZ852081 SV852081 ACR852081 AMN852081 AWJ852081 BGF852081 BQB852081 BZX852081 CJT852081 CTP852081 DDL852081 DNH852081 DXD852081 EGZ852081 EQV852081 FAR852081 FKN852081 FUJ852081 GEF852081 GOB852081 GXX852081 HHT852081 HRP852081 IBL852081 ILH852081 IVD852081 JEZ852081 JOV852081 JYR852081 KIN852081 KSJ852081 LCF852081 LMB852081 LVX852081 MFT852081 MPP852081 MZL852081 NJH852081 NTD852081 OCZ852081 OMV852081 OWR852081 PGN852081 PQJ852081 QAF852081 QKB852081 QTX852081 RDT852081 RNP852081 RXL852081 SHH852081 SRD852081 TAZ852081 TKV852081 TUR852081 UEN852081 UOJ852081 UYF852081 VIB852081 VRX852081 WBT852081 WLP852081 WVL852081 D917617 IZ917617 SV917617 ACR917617 AMN917617 AWJ917617 BGF917617 BQB917617 BZX917617 CJT917617 CTP917617 DDL917617 DNH917617 DXD917617 EGZ917617 EQV917617 FAR917617 FKN917617 FUJ917617 GEF917617 GOB917617 GXX917617 HHT917617 HRP917617 IBL917617 ILH917617 IVD917617 JEZ917617 JOV917617 JYR917617 KIN917617 KSJ917617 LCF917617 LMB917617 LVX917617 MFT917617 MPP917617 MZL917617 NJH917617 NTD917617 OCZ917617 OMV917617 OWR917617 PGN917617 PQJ917617 QAF917617 QKB917617 QTX917617 RDT917617 RNP917617 RXL917617 SHH917617 SRD917617 TAZ917617 TKV917617 TUR917617 UEN917617 UOJ917617 UYF917617 VIB917617 VRX917617 WBT917617 WLP917617 WVL917617 D983153 IZ983153 SV983153 ACR983153 AMN983153 AWJ983153 BGF983153 BQB983153 BZX983153 CJT983153 CTP983153 DDL983153 DNH983153 DXD983153 EGZ983153 EQV983153 FAR983153 FKN983153 FUJ983153 GEF983153 GOB983153 GXX983153 HHT983153 HRP983153 IBL983153 ILH983153 IVD983153 JEZ983153 JOV983153 JYR983153 KIN983153 KSJ983153 LCF983153 LMB983153 LVX983153 MFT983153 MPP983153 MZL983153 NJH983153 NTD983153 OCZ983153 OMV983153 OWR983153 PGN983153 PQJ983153 QAF983153 QKB983153 QTX983153 RDT983153 RNP983153 RXL983153 SHH983153 SRD983153 TAZ983153 TKV983153 TUR983153 UEN983153 UOJ983153 UYF983153 VIB983153 VRX983153 WBT983153 WLP983153 WVL983153 D117 IZ117 SV117 ACR117 AMN117 AWJ117 BGF117 BQB117 BZX117 CJT117 CTP117 DDL117 DNH117 DXD117 EGZ117 EQV117 FAR117 FKN117 FUJ117 GEF117 GOB117 GXX117 HHT117 HRP117 IBL117 ILH117 IVD117 JEZ117 JOV117 JYR117 KIN117 KSJ117 LCF117 LMB117 LVX117 MFT117 MPP117 MZL117 NJH117 NTD117 OCZ117 OMV117 OWR117 PGN117 PQJ117 QAF117 QKB117 QTX117 RDT117 RNP117 RXL117 SHH117 SRD117 TAZ117 TKV117 TUR117 UEN117 UOJ117 UYF117 VIB117 VRX117 WBT117 WLP117 WVL117 D65653 IZ65653 SV65653 ACR65653 AMN65653 AWJ65653 BGF65653 BQB65653 BZX65653 CJT65653 CTP65653 DDL65653 DNH65653 DXD65653 EGZ65653 EQV65653 FAR65653 FKN65653 FUJ65653 GEF65653 GOB65653 GXX65653 HHT65653 HRP65653 IBL65653 ILH65653 IVD65653 JEZ65653 JOV65653 JYR65653 KIN65653 KSJ65653 LCF65653 LMB65653 LVX65653 MFT65653 MPP65653 MZL65653 NJH65653 NTD65653 OCZ65653 OMV65653 OWR65653 PGN65653 PQJ65653 QAF65653 QKB65653 QTX65653 RDT65653 RNP65653 RXL65653 SHH65653 SRD65653 TAZ65653 TKV65653 TUR65653 UEN65653 UOJ65653 UYF65653 VIB65653 VRX65653 WBT65653 WLP65653 WVL65653 D131189 IZ131189 SV131189 ACR131189 AMN131189 AWJ131189 BGF131189 BQB131189 BZX131189 CJT131189 CTP131189 DDL131189 DNH131189 DXD131189 EGZ131189 EQV131189 FAR131189 FKN131189 FUJ131189 GEF131189 GOB131189 GXX131189 HHT131189 HRP131189 IBL131189 ILH131189 IVD131189 JEZ131189 JOV131189 JYR131189 KIN131189 KSJ131189 LCF131189 LMB131189 LVX131189 MFT131189 MPP131189 MZL131189 NJH131189 NTD131189 OCZ131189 OMV131189 OWR131189 PGN131189 PQJ131189 QAF131189 QKB131189 QTX131189 RDT131189 RNP131189 RXL131189 SHH131189 SRD131189 TAZ131189 TKV131189 TUR131189 UEN131189 UOJ131189 UYF131189 VIB131189 VRX131189 WBT131189 WLP131189 WVL131189 D196725 IZ196725 SV196725 ACR196725 AMN196725 AWJ196725 BGF196725 BQB196725 BZX196725 CJT196725 CTP196725 DDL196725 DNH196725 DXD196725 EGZ196725 EQV196725 FAR196725 FKN196725 FUJ196725 GEF196725 GOB196725 GXX196725 HHT196725 HRP196725 IBL196725 ILH196725 IVD196725 JEZ196725 JOV196725 JYR196725 KIN196725 KSJ196725 LCF196725 LMB196725 LVX196725 MFT196725 MPP196725 MZL196725 NJH196725 NTD196725 OCZ196725 OMV196725 OWR196725 PGN196725 PQJ196725 QAF196725 QKB196725 QTX196725 RDT196725 RNP196725 RXL196725 SHH196725 SRD196725 TAZ196725 TKV196725 TUR196725 UEN196725 UOJ196725 UYF196725 VIB196725 VRX196725 WBT196725 WLP196725 WVL196725 D262261 IZ262261 SV262261 ACR262261 AMN262261 AWJ262261 BGF262261 BQB262261 BZX262261 CJT262261 CTP262261 DDL262261 DNH262261 DXD262261 EGZ262261 EQV262261 FAR262261 FKN262261 FUJ262261 GEF262261 GOB262261 GXX262261 HHT262261 HRP262261 IBL262261 ILH262261 IVD262261 JEZ262261 JOV262261 JYR262261 KIN262261 KSJ262261 LCF262261 LMB262261 LVX262261 MFT262261 MPP262261 MZL262261 NJH262261 NTD262261 OCZ262261 OMV262261 OWR262261 PGN262261 PQJ262261 QAF262261 QKB262261 QTX262261 RDT262261 RNP262261 RXL262261 SHH262261 SRD262261 TAZ262261 TKV262261 TUR262261 UEN262261 UOJ262261 UYF262261 VIB262261 VRX262261 WBT262261 WLP262261 WVL262261 D327797 IZ327797 SV327797 ACR327797 AMN327797 AWJ327797 BGF327797 BQB327797 BZX327797 CJT327797 CTP327797 DDL327797 DNH327797 DXD327797 EGZ327797 EQV327797 FAR327797 FKN327797 FUJ327797 GEF327797 GOB327797 GXX327797 HHT327797 HRP327797 IBL327797 ILH327797 IVD327797 JEZ327797 JOV327797 JYR327797 KIN327797 KSJ327797 LCF327797 LMB327797 LVX327797 MFT327797 MPP327797 MZL327797 NJH327797 NTD327797 OCZ327797 OMV327797 OWR327797 PGN327797 PQJ327797 QAF327797 QKB327797 QTX327797 RDT327797 RNP327797 RXL327797 SHH327797 SRD327797 TAZ327797 TKV327797 TUR327797 UEN327797 UOJ327797 UYF327797 VIB327797 VRX327797 WBT327797 WLP327797 WVL327797 D393333 IZ393333 SV393333 ACR393333 AMN393333 AWJ393333 BGF393333 BQB393333 BZX393333 CJT393333 CTP393333 DDL393333 DNH393333 DXD393333 EGZ393333 EQV393333 FAR393333 FKN393333 FUJ393333 GEF393333 GOB393333 GXX393333 HHT393333 HRP393333 IBL393333 ILH393333 IVD393333 JEZ393333 JOV393333 JYR393333 KIN393333 KSJ393333 LCF393333 LMB393333 LVX393333 MFT393333 MPP393333 MZL393333 NJH393333 NTD393333 OCZ393333 OMV393333 OWR393333 PGN393333 PQJ393333 QAF393333 QKB393333 QTX393333 RDT393333 RNP393333 RXL393333 SHH393333 SRD393333 TAZ393333 TKV393333 TUR393333 UEN393333 UOJ393333 UYF393333 VIB393333 VRX393333 WBT393333 WLP393333 WVL393333 D458869 IZ458869 SV458869 ACR458869 AMN458869 AWJ458869 BGF458869 BQB458869 BZX458869 CJT458869 CTP458869 DDL458869 DNH458869 DXD458869 EGZ458869 EQV458869 FAR458869 FKN458869 FUJ458869 GEF458869 GOB458869 GXX458869 HHT458869 HRP458869 IBL458869 ILH458869 IVD458869 JEZ458869 JOV458869 JYR458869 KIN458869 KSJ458869 LCF458869 LMB458869 LVX458869 MFT458869 MPP458869 MZL458869 NJH458869 NTD458869 OCZ458869 OMV458869 OWR458869 PGN458869 PQJ458869 QAF458869 QKB458869 QTX458869 RDT458869 RNP458869 RXL458869 SHH458869 SRD458869 TAZ458869 TKV458869 TUR458869 UEN458869 UOJ458869 UYF458869 VIB458869 VRX458869 WBT458869 WLP458869 WVL458869 D524405 IZ524405 SV524405 ACR524405 AMN524405 AWJ524405 BGF524405 BQB524405 BZX524405 CJT524405 CTP524405 DDL524405 DNH524405 DXD524405 EGZ524405 EQV524405 FAR524405 FKN524405 FUJ524405 GEF524405 GOB524405 GXX524405 HHT524405 HRP524405 IBL524405 ILH524405 IVD524405 JEZ524405 JOV524405 JYR524405 KIN524405 KSJ524405 LCF524405 LMB524405 LVX524405 MFT524405 MPP524405 MZL524405 NJH524405 NTD524405 OCZ524405 OMV524405 OWR524405 PGN524405 PQJ524405 QAF524405 QKB524405 QTX524405 RDT524405 RNP524405 RXL524405 SHH524405 SRD524405 TAZ524405 TKV524405 TUR524405 UEN524405 UOJ524405 UYF524405 VIB524405 VRX524405 WBT524405 WLP524405 WVL524405 D589941 IZ589941 SV589941 ACR589941 AMN589941 AWJ589941 BGF589941 BQB589941 BZX589941 CJT589941 CTP589941 DDL589941 DNH589941 DXD589941 EGZ589941 EQV589941 FAR589941 FKN589941 FUJ589941 GEF589941 GOB589941 GXX589941 HHT589941 HRP589941 IBL589941 ILH589941 IVD589941 JEZ589941 JOV589941 JYR589941 KIN589941 KSJ589941 LCF589941 LMB589941 LVX589941 MFT589941 MPP589941 MZL589941 NJH589941 NTD589941 OCZ589941 OMV589941 OWR589941 PGN589941 PQJ589941 QAF589941 QKB589941 QTX589941 RDT589941 RNP589941 RXL589941 SHH589941 SRD589941 TAZ589941 TKV589941 TUR589941 UEN589941 UOJ589941 UYF589941 VIB589941 VRX589941 WBT589941 WLP589941 WVL589941 D655477 IZ655477 SV655477 ACR655477 AMN655477 AWJ655477 BGF655477 BQB655477 BZX655477 CJT655477 CTP655477 DDL655477 DNH655477 DXD655477 EGZ655477 EQV655477 FAR655477 FKN655477 FUJ655477 GEF655477 GOB655477 GXX655477 HHT655477 HRP655477 IBL655477 ILH655477 IVD655477 JEZ655477 JOV655477 JYR655477 KIN655477 KSJ655477 LCF655477 LMB655477 LVX655477 MFT655477 MPP655477 MZL655477 NJH655477 NTD655477 OCZ655477 OMV655477 OWR655477 PGN655477 PQJ655477 QAF655477 QKB655477 QTX655477 RDT655477 RNP655477 RXL655477 SHH655477 SRD655477 TAZ655477 TKV655477 TUR655477 UEN655477 UOJ655477 UYF655477 VIB655477 VRX655477 WBT655477 WLP655477 WVL655477 D721013 IZ721013 SV721013 ACR721013 AMN721013 AWJ721013 BGF721013 BQB721013 BZX721013 CJT721013 CTP721013 DDL721013 DNH721013 DXD721013 EGZ721013 EQV721013 FAR721013 FKN721013 FUJ721013 GEF721013 GOB721013 GXX721013 HHT721013 HRP721013 IBL721013 ILH721013 IVD721013 JEZ721013 JOV721013 JYR721013 KIN721013 KSJ721013 LCF721013 LMB721013 LVX721013 MFT721013 MPP721013 MZL721013 NJH721013 NTD721013 OCZ721013 OMV721013 OWR721013 PGN721013 PQJ721013 QAF721013 QKB721013 QTX721013 RDT721013 RNP721013 RXL721013 SHH721013 SRD721013 TAZ721013 TKV721013 TUR721013 UEN721013 UOJ721013 UYF721013 VIB721013 VRX721013 WBT721013 WLP721013 WVL721013 D786549 IZ786549 SV786549 ACR786549 AMN786549 AWJ786549 BGF786549 BQB786549 BZX786549 CJT786549 CTP786549 DDL786549 DNH786549 DXD786549 EGZ786549 EQV786549 FAR786549 FKN786549 FUJ786549 GEF786549 GOB786549 GXX786549 HHT786549 HRP786549 IBL786549 ILH786549 IVD786549 JEZ786549 JOV786549 JYR786549 KIN786549 KSJ786549 LCF786549 LMB786549 LVX786549 MFT786549 MPP786549 MZL786549 NJH786549 NTD786549 OCZ786549 OMV786549 OWR786549 PGN786549 PQJ786549 QAF786549 QKB786549 QTX786549 RDT786549 RNP786549 RXL786549 SHH786549 SRD786549 TAZ786549 TKV786549 TUR786549 UEN786549 UOJ786549 UYF786549 VIB786549 VRX786549 WBT786549 WLP786549 WVL786549 D852085 IZ852085 SV852085 ACR852085 AMN852085 AWJ852085 BGF852085 BQB852085 BZX852085 CJT852085 CTP852085 DDL852085 DNH852085 DXD852085 EGZ852085 EQV852085 FAR852085 FKN852085 FUJ852085 GEF852085 GOB852085 GXX852085 HHT852085 HRP852085 IBL852085 ILH852085 IVD852085 JEZ852085 JOV852085 JYR852085 KIN852085 KSJ852085 LCF852085 LMB852085 LVX852085 MFT852085 MPP852085 MZL852085 NJH852085 NTD852085 OCZ852085 OMV852085 OWR852085 PGN852085 PQJ852085 QAF852085 QKB852085 QTX852085 RDT852085 RNP852085 RXL852085 SHH852085 SRD852085 TAZ852085 TKV852085 TUR852085 UEN852085 UOJ852085 UYF852085 VIB852085 VRX852085 WBT852085 WLP852085 WVL852085 D917621 IZ917621 SV917621 ACR917621 AMN917621 AWJ917621 BGF917621 BQB917621 BZX917621 CJT917621 CTP917621 DDL917621 DNH917621 DXD917621 EGZ917621 EQV917621 FAR917621 FKN917621 FUJ917621 GEF917621 GOB917621 GXX917621 HHT917621 HRP917621 IBL917621 ILH917621 IVD917621 JEZ917621 JOV917621 JYR917621 KIN917621 KSJ917621 LCF917621 LMB917621 LVX917621 MFT917621 MPP917621 MZL917621 NJH917621 NTD917621 OCZ917621 OMV917621 OWR917621 PGN917621 PQJ917621 QAF917621 QKB917621 QTX917621 RDT917621 RNP917621 RXL917621 SHH917621 SRD917621 TAZ917621 TKV917621 TUR917621 UEN917621 UOJ917621 UYF917621 VIB917621 VRX917621 WBT917621 WLP917621 WVL917621 D983157 IZ983157 SV983157 ACR983157 AMN983157 AWJ983157 BGF983157 BQB983157 BZX983157 CJT983157 CTP983157 DDL983157 DNH983157 DXD983157 EGZ983157 EQV983157 FAR983157 FKN983157 FUJ983157 GEF983157 GOB983157 GXX983157 HHT983157 HRP983157 IBL983157 ILH983157 IVD983157 JEZ983157 JOV983157 JYR983157 KIN983157 KSJ983157 LCF983157 LMB983157 LVX983157 MFT983157 MPP983157 MZL983157 NJH983157 NTD983157 OCZ983157 OMV983157 OWR983157 PGN983157 PQJ983157 QAF983157 QKB983157 QTX983157 RDT983157 RNP983157 RXL983157 SHH983157 SRD983157 TAZ983157 TKV983157 TUR983157 UEN983157 UOJ983157 UYF983157 VIB983157 VRX983157 WBT983157 WLP983157 WVL983157 D121 IZ121 SV121 ACR121 AMN121 AWJ121 BGF121 BQB121 BZX121 CJT121 CTP121 DDL121 DNH121 DXD121 EGZ121 EQV121 FAR121 FKN121 FUJ121 GEF121 GOB121 GXX121 HHT121 HRP121 IBL121 ILH121 IVD121 JEZ121 JOV121 JYR121 KIN121 KSJ121 LCF121 LMB121 LVX121 MFT121 MPP121 MZL121 NJH121 NTD121 OCZ121 OMV121 OWR121 PGN121 PQJ121 QAF121 QKB121 QTX121 RDT121 RNP121 RXL121 SHH121 SRD121 TAZ121 TKV121 TUR121 UEN121 UOJ121 UYF121 VIB121 VRX121 WBT121 WLP121 WVL121 D65657 IZ65657 SV65657 ACR65657 AMN65657 AWJ65657 BGF65657 BQB65657 BZX65657 CJT65657 CTP65657 DDL65657 DNH65657 DXD65657 EGZ65657 EQV65657 FAR65657 FKN65657 FUJ65657 GEF65657 GOB65657 GXX65657 HHT65657 HRP65657 IBL65657 ILH65657 IVD65657 JEZ65657 JOV65657 JYR65657 KIN65657 KSJ65657 LCF65657 LMB65657 LVX65657 MFT65657 MPP65657 MZL65657 NJH65657 NTD65657 OCZ65657 OMV65657 OWR65657 PGN65657 PQJ65657 QAF65657 QKB65657 QTX65657 RDT65657 RNP65657 RXL65657 SHH65657 SRD65657 TAZ65657 TKV65657 TUR65657 UEN65657 UOJ65657 UYF65657 VIB65657 VRX65657 WBT65657 WLP65657 WVL65657 D131193 IZ131193 SV131193 ACR131193 AMN131193 AWJ131193 BGF131193 BQB131193 BZX131193 CJT131193 CTP131193 DDL131193 DNH131193 DXD131193 EGZ131193 EQV131193 FAR131193 FKN131193 FUJ131193 GEF131193 GOB131193 GXX131193 HHT131193 HRP131193 IBL131193 ILH131193 IVD131193 JEZ131193 JOV131193 JYR131193 KIN131193 KSJ131193 LCF131193 LMB131193 LVX131193 MFT131193 MPP131193 MZL131193 NJH131193 NTD131193 OCZ131193 OMV131193 OWR131193 PGN131193 PQJ131193 QAF131193 QKB131193 QTX131193 RDT131193 RNP131193 RXL131193 SHH131193 SRD131193 TAZ131193 TKV131193 TUR131193 UEN131193 UOJ131193 UYF131193 VIB131193 VRX131193 WBT131193 WLP131193 WVL131193 D196729 IZ196729 SV196729 ACR196729 AMN196729 AWJ196729 BGF196729 BQB196729 BZX196729 CJT196729 CTP196729 DDL196729 DNH196729 DXD196729 EGZ196729 EQV196729 FAR196729 FKN196729 FUJ196729 GEF196729 GOB196729 GXX196729 HHT196729 HRP196729 IBL196729 ILH196729 IVD196729 JEZ196729 JOV196729 JYR196729 KIN196729 KSJ196729 LCF196729 LMB196729 LVX196729 MFT196729 MPP196729 MZL196729 NJH196729 NTD196729 OCZ196729 OMV196729 OWR196729 PGN196729 PQJ196729 QAF196729 QKB196729 QTX196729 RDT196729 RNP196729 RXL196729 SHH196729 SRD196729 TAZ196729 TKV196729 TUR196729 UEN196729 UOJ196729 UYF196729 VIB196729 VRX196729 WBT196729 WLP196729 WVL196729 D262265 IZ262265 SV262265 ACR262265 AMN262265 AWJ262265 BGF262265 BQB262265 BZX262265 CJT262265 CTP262265 DDL262265 DNH262265 DXD262265 EGZ262265 EQV262265 FAR262265 FKN262265 FUJ262265 GEF262265 GOB262265 GXX262265 HHT262265 HRP262265 IBL262265 ILH262265 IVD262265 JEZ262265 JOV262265 JYR262265 KIN262265 KSJ262265 LCF262265 LMB262265 LVX262265 MFT262265 MPP262265 MZL262265 NJH262265 NTD262265 OCZ262265 OMV262265 OWR262265 PGN262265 PQJ262265 QAF262265 QKB262265 QTX262265 RDT262265 RNP262265 RXL262265 SHH262265 SRD262265 TAZ262265 TKV262265 TUR262265 UEN262265 UOJ262265 UYF262265 VIB262265 VRX262265 WBT262265 WLP262265 WVL262265 D327801 IZ327801 SV327801 ACR327801 AMN327801 AWJ327801 BGF327801 BQB327801 BZX327801 CJT327801 CTP327801 DDL327801 DNH327801 DXD327801 EGZ327801 EQV327801 FAR327801 FKN327801 FUJ327801 GEF327801 GOB327801 GXX327801 HHT327801 HRP327801 IBL327801 ILH327801 IVD327801 JEZ327801 JOV327801 JYR327801 KIN327801 KSJ327801 LCF327801 LMB327801 LVX327801 MFT327801 MPP327801 MZL327801 NJH327801 NTD327801 OCZ327801 OMV327801 OWR327801 PGN327801 PQJ327801 QAF327801 QKB327801 QTX327801 RDT327801 RNP327801 RXL327801 SHH327801 SRD327801 TAZ327801 TKV327801 TUR327801 UEN327801 UOJ327801 UYF327801 VIB327801 VRX327801 WBT327801 WLP327801 WVL327801 D393337 IZ393337 SV393337 ACR393337 AMN393337 AWJ393337 BGF393337 BQB393337 BZX393337 CJT393337 CTP393337 DDL393337 DNH393337 DXD393337 EGZ393337 EQV393337 FAR393337 FKN393337 FUJ393337 GEF393337 GOB393337 GXX393337 HHT393337 HRP393337 IBL393337 ILH393337 IVD393337 JEZ393337 JOV393337 JYR393337 KIN393337 KSJ393337 LCF393337 LMB393337 LVX393337 MFT393337 MPP393337 MZL393337 NJH393337 NTD393337 OCZ393337 OMV393337 OWR393337 PGN393337 PQJ393337 QAF393337 QKB393337 QTX393337 RDT393337 RNP393337 RXL393337 SHH393337 SRD393337 TAZ393337 TKV393337 TUR393337 UEN393337 UOJ393337 UYF393337 VIB393337 VRX393337 WBT393337 WLP393337 WVL393337 D458873 IZ458873 SV458873 ACR458873 AMN458873 AWJ458873 BGF458873 BQB458873 BZX458873 CJT458873 CTP458873 DDL458873 DNH458873 DXD458873 EGZ458873 EQV458873 FAR458873 FKN458873 FUJ458873 GEF458873 GOB458873 GXX458873 HHT458873 HRP458873 IBL458873 ILH458873 IVD458873 JEZ458873 JOV458873 JYR458873 KIN458873 KSJ458873 LCF458873 LMB458873 LVX458873 MFT458873 MPP458873 MZL458873 NJH458873 NTD458873 OCZ458873 OMV458873 OWR458873 PGN458873 PQJ458873 QAF458873 QKB458873 QTX458873 RDT458873 RNP458873 RXL458873 SHH458873 SRD458873 TAZ458873 TKV458873 TUR458873 UEN458873 UOJ458873 UYF458873 VIB458873 VRX458873 WBT458873 WLP458873 WVL458873 D524409 IZ524409 SV524409 ACR524409 AMN524409 AWJ524409 BGF524409 BQB524409 BZX524409 CJT524409 CTP524409 DDL524409 DNH524409 DXD524409 EGZ524409 EQV524409 FAR524409 FKN524409 FUJ524409 GEF524409 GOB524409 GXX524409 HHT524409 HRP524409 IBL524409 ILH524409 IVD524409 JEZ524409 JOV524409 JYR524409 KIN524409 KSJ524409 LCF524409 LMB524409 LVX524409 MFT524409 MPP524409 MZL524409 NJH524409 NTD524409 OCZ524409 OMV524409 OWR524409 PGN524409 PQJ524409 QAF524409 QKB524409 QTX524409 RDT524409 RNP524409 RXL524409 SHH524409 SRD524409 TAZ524409 TKV524409 TUR524409 UEN524409 UOJ524409 UYF524409 VIB524409 VRX524409 WBT524409 WLP524409 WVL524409 D589945 IZ589945 SV589945 ACR589945 AMN589945 AWJ589945 BGF589945 BQB589945 BZX589945 CJT589945 CTP589945 DDL589945 DNH589945 DXD589945 EGZ589945 EQV589945 FAR589945 FKN589945 FUJ589945 GEF589945 GOB589945 GXX589945 HHT589945 HRP589945 IBL589945 ILH589945 IVD589945 JEZ589945 JOV589945 JYR589945 KIN589945 KSJ589945 LCF589945 LMB589945 LVX589945 MFT589945 MPP589945 MZL589945 NJH589945 NTD589945 OCZ589945 OMV589945 OWR589945 PGN589945 PQJ589945 QAF589945 QKB589945 QTX589945 RDT589945 RNP589945 RXL589945 SHH589945 SRD589945 TAZ589945 TKV589945 TUR589945 UEN589945 UOJ589945 UYF589945 VIB589945 VRX589945 WBT589945 WLP589945 WVL589945 D655481 IZ655481 SV655481 ACR655481 AMN655481 AWJ655481 BGF655481 BQB655481 BZX655481 CJT655481 CTP655481 DDL655481 DNH655481 DXD655481 EGZ655481 EQV655481 FAR655481 FKN655481 FUJ655481 GEF655481 GOB655481 GXX655481 HHT655481 HRP655481 IBL655481 ILH655481 IVD655481 JEZ655481 JOV655481 JYR655481 KIN655481 KSJ655481 LCF655481 LMB655481 LVX655481 MFT655481 MPP655481 MZL655481 NJH655481 NTD655481 OCZ655481 OMV655481 OWR655481 PGN655481 PQJ655481 QAF655481 QKB655481 QTX655481 RDT655481 RNP655481 RXL655481 SHH655481 SRD655481 TAZ655481 TKV655481 TUR655481 UEN655481 UOJ655481 UYF655481 VIB655481 VRX655481 WBT655481 WLP655481 WVL655481 D721017 IZ721017 SV721017 ACR721017 AMN721017 AWJ721017 BGF721017 BQB721017 BZX721017 CJT721017 CTP721017 DDL721017 DNH721017 DXD721017 EGZ721017 EQV721017 FAR721017 FKN721017 FUJ721017 GEF721017 GOB721017 GXX721017 HHT721017 HRP721017 IBL721017 ILH721017 IVD721017 JEZ721017 JOV721017 JYR721017 KIN721017 KSJ721017 LCF721017 LMB721017 LVX721017 MFT721017 MPP721017 MZL721017 NJH721017 NTD721017 OCZ721017 OMV721017 OWR721017 PGN721017 PQJ721017 QAF721017 QKB721017 QTX721017 RDT721017 RNP721017 RXL721017 SHH721017 SRD721017 TAZ721017 TKV721017 TUR721017 UEN721017 UOJ721017 UYF721017 VIB721017 VRX721017 WBT721017 WLP721017 WVL721017 D786553 IZ786553 SV786553 ACR786553 AMN786553 AWJ786553 BGF786553 BQB786553 BZX786553 CJT786553 CTP786553 DDL786553 DNH786553 DXD786553 EGZ786553 EQV786553 FAR786553 FKN786553 FUJ786553 GEF786553 GOB786553 GXX786553 HHT786553 HRP786553 IBL786553 ILH786553 IVD786553 JEZ786553 JOV786553 JYR786553 KIN786553 KSJ786553 LCF786553 LMB786553 LVX786553 MFT786553 MPP786553 MZL786553 NJH786553 NTD786553 OCZ786553 OMV786553 OWR786553 PGN786553 PQJ786553 QAF786553 QKB786553 QTX786553 RDT786553 RNP786553 RXL786553 SHH786553 SRD786553 TAZ786553 TKV786553 TUR786553 UEN786553 UOJ786553 UYF786553 VIB786553 VRX786553 WBT786553 WLP786553 WVL786553 D852089 IZ852089 SV852089 ACR852089 AMN852089 AWJ852089 BGF852089 BQB852089 BZX852089 CJT852089 CTP852089 DDL852089 DNH852089 DXD852089 EGZ852089 EQV852089 FAR852089 FKN852089 FUJ852089 GEF852089 GOB852089 GXX852089 HHT852089 HRP852089 IBL852089 ILH852089 IVD852089 JEZ852089 JOV852089 JYR852089 KIN852089 KSJ852089 LCF852089 LMB852089 LVX852089 MFT852089 MPP852089 MZL852089 NJH852089 NTD852089 OCZ852089 OMV852089 OWR852089 PGN852089 PQJ852089 QAF852089 QKB852089 QTX852089 RDT852089 RNP852089 RXL852089 SHH852089 SRD852089 TAZ852089 TKV852089 TUR852089 UEN852089 UOJ852089 UYF852089 VIB852089 VRX852089 WBT852089 WLP852089 WVL852089 D917625 IZ917625 SV917625 ACR917625 AMN917625 AWJ917625 BGF917625 BQB917625 BZX917625 CJT917625 CTP917625 DDL917625 DNH917625 DXD917625 EGZ917625 EQV917625 FAR917625 FKN917625 FUJ917625 GEF917625 GOB917625 GXX917625 HHT917625 HRP917625 IBL917625 ILH917625 IVD917625 JEZ917625 JOV917625 JYR917625 KIN917625 KSJ917625 LCF917625 LMB917625 LVX917625 MFT917625 MPP917625 MZL917625 NJH917625 NTD917625 OCZ917625 OMV917625 OWR917625 PGN917625 PQJ917625 QAF917625 QKB917625 QTX917625 RDT917625 RNP917625 RXL917625 SHH917625 SRD917625 TAZ917625 TKV917625 TUR917625 UEN917625 UOJ917625 UYF917625 VIB917625 VRX917625 WBT917625 WLP917625 WVL917625 D983161 IZ983161 SV983161 ACR983161 AMN983161 AWJ983161 BGF983161 BQB983161 BZX983161 CJT983161 CTP983161 DDL983161 DNH983161 DXD983161 EGZ983161 EQV983161 FAR983161 FKN983161 FUJ983161 GEF983161 GOB983161 GXX983161 HHT983161 HRP983161 IBL983161 ILH983161 IVD983161 JEZ983161 JOV983161 JYR983161 KIN983161 KSJ983161 LCF983161 LMB983161 LVX983161 MFT983161 MPP983161 MZL983161 NJH983161 NTD983161 OCZ983161 OMV983161 OWR983161 PGN983161 PQJ983161 QAF983161 QKB983161 QTX983161 RDT983161 RNP983161 RXL983161 SHH983161 SRD983161 TAZ983161 TKV983161 TUR983161 UEN983161 UOJ983161 UYF983161 VIB983161 VRX983161 WBT983161 WLP983161 WVL983161</xm:sqref>
        </x14:dataValidation>
        <x14:dataValidation imeMode="off" allowBlank="1" showInputMessage="1" showErrorMessage="1">
          <xm:sqref>K159:L163 JG159:JH163 TC159:TD163 ACY159:ACZ163 AMU159:AMV163 AWQ159:AWR163 BGM159:BGN163 BQI159:BQJ163 CAE159:CAF163 CKA159:CKB163 CTW159:CTX163 DDS159:DDT163 DNO159:DNP163 DXK159:DXL163 EHG159:EHH163 ERC159:ERD163 FAY159:FAZ163 FKU159:FKV163 FUQ159:FUR163 GEM159:GEN163 GOI159:GOJ163 GYE159:GYF163 HIA159:HIB163 HRW159:HRX163 IBS159:IBT163 ILO159:ILP163 IVK159:IVL163 JFG159:JFH163 JPC159:JPD163 JYY159:JYZ163 KIU159:KIV163 KSQ159:KSR163 LCM159:LCN163 LMI159:LMJ163 LWE159:LWF163 MGA159:MGB163 MPW159:MPX163 MZS159:MZT163 NJO159:NJP163 NTK159:NTL163 ODG159:ODH163 ONC159:OND163 OWY159:OWZ163 PGU159:PGV163 PQQ159:PQR163 QAM159:QAN163 QKI159:QKJ163 QUE159:QUF163 REA159:REB163 RNW159:RNX163 RXS159:RXT163 SHO159:SHP163 SRK159:SRL163 TBG159:TBH163 TLC159:TLD163 TUY159:TUZ163 UEU159:UEV163 UOQ159:UOR163 UYM159:UYN163 VII159:VIJ163 VSE159:VSF163 WCA159:WCB163 WLW159:WLX163 WVS159:WVT163 K65695:L65699 JG65695:JH65699 TC65695:TD65699 ACY65695:ACZ65699 AMU65695:AMV65699 AWQ65695:AWR65699 BGM65695:BGN65699 BQI65695:BQJ65699 CAE65695:CAF65699 CKA65695:CKB65699 CTW65695:CTX65699 DDS65695:DDT65699 DNO65695:DNP65699 DXK65695:DXL65699 EHG65695:EHH65699 ERC65695:ERD65699 FAY65695:FAZ65699 FKU65695:FKV65699 FUQ65695:FUR65699 GEM65695:GEN65699 GOI65695:GOJ65699 GYE65695:GYF65699 HIA65695:HIB65699 HRW65695:HRX65699 IBS65695:IBT65699 ILO65695:ILP65699 IVK65695:IVL65699 JFG65695:JFH65699 JPC65695:JPD65699 JYY65695:JYZ65699 KIU65695:KIV65699 KSQ65695:KSR65699 LCM65695:LCN65699 LMI65695:LMJ65699 LWE65695:LWF65699 MGA65695:MGB65699 MPW65695:MPX65699 MZS65695:MZT65699 NJO65695:NJP65699 NTK65695:NTL65699 ODG65695:ODH65699 ONC65695:OND65699 OWY65695:OWZ65699 PGU65695:PGV65699 PQQ65695:PQR65699 QAM65695:QAN65699 QKI65695:QKJ65699 QUE65695:QUF65699 REA65695:REB65699 RNW65695:RNX65699 RXS65695:RXT65699 SHO65695:SHP65699 SRK65695:SRL65699 TBG65695:TBH65699 TLC65695:TLD65699 TUY65695:TUZ65699 UEU65695:UEV65699 UOQ65695:UOR65699 UYM65695:UYN65699 VII65695:VIJ65699 VSE65695:VSF65699 WCA65695:WCB65699 WLW65695:WLX65699 WVS65695:WVT65699 K131231:L131235 JG131231:JH131235 TC131231:TD131235 ACY131231:ACZ131235 AMU131231:AMV131235 AWQ131231:AWR131235 BGM131231:BGN131235 BQI131231:BQJ131235 CAE131231:CAF131235 CKA131231:CKB131235 CTW131231:CTX131235 DDS131231:DDT131235 DNO131231:DNP131235 DXK131231:DXL131235 EHG131231:EHH131235 ERC131231:ERD131235 FAY131231:FAZ131235 FKU131231:FKV131235 FUQ131231:FUR131235 GEM131231:GEN131235 GOI131231:GOJ131235 GYE131231:GYF131235 HIA131231:HIB131235 HRW131231:HRX131235 IBS131231:IBT131235 ILO131231:ILP131235 IVK131231:IVL131235 JFG131231:JFH131235 JPC131231:JPD131235 JYY131231:JYZ131235 KIU131231:KIV131235 KSQ131231:KSR131235 LCM131231:LCN131235 LMI131231:LMJ131235 LWE131231:LWF131235 MGA131231:MGB131235 MPW131231:MPX131235 MZS131231:MZT131235 NJO131231:NJP131235 NTK131231:NTL131235 ODG131231:ODH131235 ONC131231:OND131235 OWY131231:OWZ131235 PGU131231:PGV131235 PQQ131231:PQR131235 QAM131231:QAN131235 QKI131231:QKJ131235 QUE131231:QUF131235 REA131231:REB131235 RNW131231:RNX131235 RXS131231:RXT131235 SHO131231:SHP131235 SRK131231:SRL131235 TBG131231:TBH131235 TLC131231:TLD131235 TUY131231:TUZ131235 UEU131231:UEV131235 UOQ131231:UOR131235 UYM131231:UYN131235 VII131231:VIJ131235 VSE131231:VSF131235 WCA131231:WCB131235 WLW131231:WLX131235 WVS131231:WVT131235 K196767:L196771 JG196767:JH196771 TC196767:TD196771 ACY196767:ACZ196771 AMU196767:AMV196771 AWQ196767:AWR196771 BGM196767:BGN196771 BQI196767:BQJ196771 CAE196767:CAF196771 CKA196767:CKB196771 CTW196767:CTX196771 DDS196767:DDT196771 DNO196767:DNP196771 DXK196767:DXL196771 EHG196767:EHH196771 ERC196767:ERD196771 FAY196767:FAZ196771 FKU196767:FKV196771 FUQ196767:FUR196771 GEM196767:GEN196771 GOI196767:GOJ196771 GYE196767:GYF196771 HIA196767:HIB196771 HRW196767:HRX196771 IBS196767:IBT196771 ILO196767:ILP196771 IVK196767:IVL196771 JFG196767:JFH196771 JPC196767:JPD196771 JYY196767:JYZ196771 KIU196767:KIV196771 KSQ196767:KSR196771 LCM196767:LCN196771 LMI196767:LMJ196771 LWE196767:LWF196771 MGA196767:MGB196771 MPW196767:MPX196771 MZS196767:MZT196771 NJO196767:NJP196771 NTK196767:NTL196771 ODG196767:ODH196771 ONC196767:OND196771 OWY196767:OWZ196771 PGU196767:PGV196771 PQQ196767:PQR196771 QAM196767:QAN196771 QKI196767:QKJ196771 QUE196767:QUF196771 REA196767:REB196771 RNW196767:RNX196771 RXS196767:RXT196771 SHO196767:SHP196771 SRK196767:SRL196771 TBG196767:TBH196771 TLC196767:TLD196771 TUY196767:TUZ196771 UEU196767:UEV196771 UOQ196767:UOR196771 UYM196767:UYN196771 VII196767:VIJ196771 VSE196767:VSF196771 WCA196767:WCB196771 WLW196767:WLX196771 WVS196767:WVT196771 K262303:L262307 JG262303:JH262307 TC262303:TD262307 ACY262303:ACZ262307 AMU262303:AMV262307 AWQ262303:AWR262307 BGM262303:BGN262307 BQI262303:BQJ262307 CAE262303:CAF262307 CKA262303:CKB262307 CTW262303:CTX262307 DDS262303:DDT262307 DNO262303:DNP262307 DXK262303:DXL262307 EHG262303:EHH262307 ERC262303:ERD262307 FAY262303:FAZ262307 FKU262303:FKV262307 FUQ262303:FUR262307 GEM262303:GEN262307 GOI262303:GOJ262307 GYE262303:GYF262307 HIA262303:HIB262307 HRW262303:HRX262307 IBS262303:IBT262307 ILO262303:ILP262307 IVK262303:IVL262307 JFG262303:JFH262307 JPC262303:JPD262307 JYY262303:JYZ262307 KIU262303:KIV262307 KSQ262303:KSR262307 LCM262303:LCN262307 LMI262303:LMJ262307 LWE262303:LWF262307 MGA262303:MGB262307 MPW262303:MPX262307 MZS262303:MZT262307 NJO262303:NJP262307 NTK262303:NTL262307 ODG262303:ODH262307 ONC262303:OND262307 OWY262303:OWZ262307 PGU262303:PGV262307 PQQ262303:PQR262307 QAM262303:QAN262307 QKI262303:QKJ262307 QUE262303:QUF262307 REA262303:REB262307 RNW262303:RNX262307 RXS262303:RXT262307 SHO262303:SHP262307 SRK262303:SRL262307 TBG262303:TBH262307 TLC262303:TLD262307 TUY262303:TUZ262307 UEU262303:UEV262307 UOQ262303:UOR262307 UYM262303:UYN262307 VII262303:VIJ262307 VSE262303:VSF262307 WCA262303:WCB262307 WLW262303:WLX262307 WVS262303:WVT262307 K327839:L327843 JG327839:JH327843 TC327839:TD327843 ACY327839:ACZ327843 AMU327839:AMV327843 AWQ327839:AWR327843 BGM327839:BGN327843 BQI327839:BQJ327843 CAE327839:CAF327843 CKA327839:CKB327843 CTW327839:CTX327843 DDS327839:DDT327843 DNO327839:DNP327843 DXK327839:DXL327843 EHG327839:EHH327843 ERC327839:ERD327843 FAY327839:FAZ327843 FKU327839:FKV327843 FUQ327839:FUR327843 GEM327839:GEN327843 GOI327839:GOJ327843 GYE327839:GYF327843 HIA327839:HIB327843 HRW327839:HRX327843 IBS327839:IBT327843 ILO327839:ILP327843 IVK327839:IVL327843 JFG327839:JFH327843 JPC327839:JPD327843 JYY327839:JYZ327843 KIU327839:KIV327843 KSQ327839:KSR327843 LCM327839:LCN327843 LMI327839:LMJ327843 LWE327839:LWF327843 MGA327839:MGB327843 MPW327839:MPX327843 MZS327839:MZT327843 NJO327839:NJP327843 NTK327839:NTL327843 ODG327839:ODH327843 ONC327839:OND327843 OWY327839:OWZ327843 PGU327839:PGV327843 PQQ327839:PQR327843 QAM327839:QAN327843 QKI327839:QKJ327843 QUE327839:QUF327843 REA327839:REB327843 RNW327839:RNX327843 RXS327839:RXT327843 SHO327839:SHP327843 SRK327839:SRL327843 TBG327839:TBH327843 TLC327839:TLD327843 TUY327839:TUZ327843 UEU327839:UEV327843 UOQ327839:UOR327843 UYM327839:UYN327843 VII327839:VIJ327843 VSE327839:VSF327843 WCA327839:WCB327843 WLW327839:WLX327843 WVS327839:WVT327843 K393375:L393379 JG393375:JH393379 TC393375:TD393379 ACY393375:ACZ393379 AMU393375:AMV393379 AWQ393375:AWR393379 BGM393375:BGN393379 BQI393375:BQJ393379 CAE393375:CAF393379 CKA393375:CKB393379 CTW393375:CTX393379 DDS393375:DDT393379 DNO393375:DNP393379 DXK393375:DXL393379 EHG393375:EHH393379 ERC393375:ERD393379 FAY393375:FAZ393379 FKU393375:FKV393379 FUQ393375:FUR393379 GEM393375:GEN393379 GOI393375:GOJ393379 GYE393375:GYF393379 HIA393375:HIB393379 HRW393375:HRX393379 IBS393375:IBT393379 ILO393375:ILP393379 IVK393375:IVL393379 JFG393375:JFH393379 JPC393375:JPD393379 JYY393375:JYZ393379 KIU393375:KIV393379 KSQ393375:KSR393379 LCM393375:LCN393379 LMI393375:LMJ393379 LWE393375:LWF393379 MGA393375:MGB393379 MPW393375:MPX393379 MZS393375:MZT393379 NJO393375:NJP393379 NTK393375:NTL393379 ODG393375:ODH393379 ONC393375:OND393379 OWY393375:OWZ393379 PGU393375:PGV393379 PQQ393375:PQR393379 QAM393375:QAN393379 QKI393375:QKJ393379 QUE393375:QUF393379 REA393375:REB393379 RNW393375:RNX393379 RXS393375:RXT393379 SHO393375:SHP393379 SRK393375:SRL393379 TBG393375:TBH393379 TLC393375:TLD393379 TUY393375:TUZ393379 UEU393375:UEV393379 UOQ393375:UOR393379 UYM393375:UYN393379 VII393375:VIJ393379 VSE393375:VSF393379 WCA393375:WCB393379 WLW393375:WLX393379 WVS393375:WVT393379 K458911:L458915 JG458911:JH458915 TC458911:TD458915 ACY458911:ACZ458915 AMU458911:AMV458915 AWQ458911:AWR458915 BGM458911:BGN458915 BQI458911:BQJ458915 CAE458911:CAF458915 CKA458911:CKB458915 CTW458911:CTX458915 DDS458911:DDT458915 DNO458911:DNP458915 DXK458911:DXL458915 EHG458911:EHH458915 ERC458911:ERD458915 FAY458911:FAZ458915 FKU458911:FKV458915 FUQ458911:FUR458915 GEM458911:GEN458915 GOI458911:GOJ458915 GYE458911:GYF458915 HIA458911:HIB458915 HRW458911:HRX458915 IBS458911:IBT458915 ILO458911:ILP458915 IVK458911:IVL458915 JFG458911:JFH458915 JPC458911:JPD458915 JYY458911:JYZ458915 KIU458911:KIV458915 KSQ458911:KSR458915 LCM458911:LCN458915 LMI458911:LMJ458915 LWE458911:LWF458915 MGA458911:MGB458915 MPW458911:MPX458915 MZS458911:MZT458915 NJO458911:NJP458915 NTK458911:NTL458915 ODG458911:ODH458915 ONC458911:OND458915 OWY458911:OWZ458915 PGU458911:PGV458915 PQQ458911:PQR458915 QAM458911:QAN458915 QKI458911:QKJ458915 QUE458911:QUF458915 REA458911:REB458915 RNW458911:RNX458915 RXS458911:RXT458915 SHO458911:SHP458915 SRK458911:SRL458915 TBG458911:TBH458915 TLC458911:TLD458915 TUY458911:TUZ458915 UEU458911:UEV458915 UOQ458911:UOR458915 UYM458911:UYN458915 VII458911:VIJ458915 VSE458911:VSF458915 WCA458911:WCB458915 WLW458911:WLX458915 WVS458911:WVT458915 K524447:L524451 JG524447:JH524451 TC524447:TD524451 ACY524447:ACZ524451 AMU524447:AMV524451 AWQ524447:AWR524451 BGM524447:BGN524451 BQI524447:BQJ524451 CAE524447:CAF524451 CKA524447:CKB524451 CTW524447:CTX524451 DDS524447:DDT524451 DNO524447:DNP524451 DXK524447:DXL524451 EHG524447:EHH524451 ERC524447:ERD524451 FAY524447:FAZ524451 FKU524447:FKV524451 FUQ524447:FUR524451 GEM524447:GEN524451 GOI524447:GOJ524451 GYE524447:GYF524451 HIA524447:HIB524451 HRW524447:HRX524451 IBS524447:IBT524451 ILO524447:ILP524451 IVK524447:IVL524451 JFG524447:JFH524451 JPC524447:JPD524451 JYY524447:JYZ524451 KIU524447:KIV524451 KSQ524447:KSR524451 LCM524447:LCN524451 LMI524447:LMJ524451 LWE524447:LWF524451 MGA524447:MGB524451 MPW524447:MPX524451 MZS524447:MZT524451 NJO524447:NJP524451 NTK524447:NTL524451 ODG524447:ODH524451 ONC524447:OND524451 OWY524447:OWZ524451 PGU524447:PGV524451 PQQ524447:PQR524451 QAM524447:QAN524451 QKI524447:QKJ524451 QUE524447:QUF524451 REA524447:REB524451 RNW524447:RNX524451 RXS524447:RXT524451 SHO524447:SHP524451 SRK524447:SRL524451 TBG524447:TBH524451 TLC524447:TLD524451 TUY524447:TUZ524451 UEU524447:UEV524451 UOQ524447:UOR524451 UYM524447:UYN524451 VII524447:VIJ524451 VSE524447:VSF524451 WCA524447:WCB524451 WLW524447:WLX524451 WVS524447:WVT524451 K589983:L589987 JG589983:JH589987 TC589983:TD589987 ACY589983:ACZ589987 AMU589983:AMV589987 AWQ589983:AWR589987 BGM589983:BGN589987 BQI589983:BQJ589987 CAE589983:CAF589987 CKA589983:CKB589987 CTW589983:CTX589987 DDS589983:DDT589987 DNO589983:DNP589987 DXK589983:DXL589987 EHG589983:EHH589987 ERC589983:ERD589987 FAY589983:FAZ589987 FKU589983:FKV589987 FUQ589983:FUR589987 GEM589983:GEN589987 GOI589983:GOJ589987 GYE589983:GYF589987 HIA589983:HIB589987 HRW589983:HRX589987 IBS589983:IBT589987 ILO589983:ILP589987 IVK589983:IVL589987 JFG589983:JFH589987 JPC589983:JPD589987 JYY589983:JYZ589987 KIU589983:KIV589987 KSQ589983:KSR589987 LCM589983:LCN589987 LMI589983:LMJ589987 LWE589983:LWF589987 MGA589983:MGB589987 MPW589983:MPX589987 MZS589983:MZT589987 NJO589983:NJP589987 NTK589983:NTL589987 ODG589983:ODH589987 ONC589983:OND589987 OWY589983:OWZ589987 PGU589983:PGV589987 PQQ589983:PQR589987 QAM589983:QAN589987 QKI589983:QKJ589987 QUE589983:QUF589987 REA589983:REB589987 RNW589983:RNX589987 RXS589983:RXT589987 SHO589983:SHP589987 SRK589983:SRL589987 TBG589983:TBH589987 TLC589983:TLD589987 TUY589983:TUZ589987 UEU589983:UEV589987 UOQ589983:UOR589987 UYM589983:UYN589987 VII589983:VIJ589987 VSE589983:VSF589987 WCA589983:WCB589987 WLW589983:WLX589987 WVS589983:WVT589987 K655519:L655523 JG655519:JH655523 TC655519:TD655523 ACY655519:ACZ655523 AMU655519:AMV655523 AWQ655519:AWR655523 BGM655519:BGN655523 BQI655519:BQJ655523 CAE655519:CAF655523 CKA655519:CKB655523 CTW655519:CTX655523 DDS655519:DDT655523 DNO655519:DNP655523 DXK655519:DXL655523 EHG655519:EHH655523 ERC655519:ERD655523 FAY655519:FAZ655523 FKU655519:FKV655523 FUQ655519:FUR655523 GEM655519:GEN655523 GOI655519:GOJ655523 GYE655519:GYF655523 HIA655519:HIB655523 HRW655519:HRX655523 IBS655519:IBT655523 ILO655519:ILP655523 IVK655519:IVL655523 JFG655519:JFH655523 JPC655519:JPD655523 JYY655519:JYZ655523 KIU655519:KIV655523 KSQ655519:KSR655523 LCM655519:LCN655523 LMI655519:LMJ655523 LWE655519:LWF655523 MGA655519:MGB655523 MPW655519:MPX655523 MZS655519:MZT655523 NJO655519:NJP655523 NTK655519:NTL655523 ODG655519:ODH655523 ONC655519:OND655523 OWY655519:OWZ655523 PGU655519:PGV655523 PQQ655519:PQR655523 QAM655519:QAN655523 QKI655519:QKJ655523 QUE655519:QUF655523 REA655519:REB655523 RNW655519:RNX655523 RXS655519:RXT655523 SHO655519:SHP655523 SRK655519:SRL655523 TBG655519:TBH655523 TLC655519:TLD655523 TUY655519:TUZ655523 UEU655519:UEV655523 UOQ655519:UOR655523 UYM655519:UYN655523 VII655519:VIJ655523 VSE655519:VSF655523 WCA655519:WCB655523 WLW655519:WLX655523 WVS655519:WVT655523 K721055:L721059 JG721055:JH721059 TC721055:TD721059 ACY721055:ACZ721059 AMU721055:AMV721059 AWQ721055:AWR721059 BGM721055:BGN721059 BQI721055:BQJ721059 CAE721055:CAF721059 CKA721055:CKB721059 CTW721055:CTX721059 DDS721055:DDT721059 DNO721055:DNP721059 DXK721055:DXL721059 EHG721055:EHH721059 ERC721055:ERD721059 FAY721055:FAZ721059 FKU721055:FKV721059 FUQ721055:FUR721059 GEM721055:GEN721059 GOI721055:GOJ721059 GYE721055:GYF721059 HIA721055:HIB721059 HRW721055:HRX721059 IBS721055:IBT721059 ILO721055:ILP721059 IVK721055:IVL721059 JFG721055:JFH721059 JPC721055:JPD721059 JYY721055:JYZ721059 KIU721055:KIV721059 KSQ721055:KSR721059 LCM721055:LCN721059 LMI721055:LMJ721059 LWE721055:LWF721059 MGA721055:MGB721059 MPW721055:MPX721059 MZS721055:MZT721059 NJO721055:NJP721059 NTK721055:NTL721059 ODG721055:ODH721059 ONC721055:OND721059 OWY721055:OWZ721059 PGU721055:PGV721059 PQQ721055:PQR721059 QAM721055:QAN721059 QKI721055:QKJ721059 QUE721055:QUF721059 REA721055:REB721059 RNW721055:RNX721059 RXS721055:RXT721059 SHO721055:SHP721059 SRK721055:SRL721059 TBG721055:TBH721059 TLC721055:TLD721059 TUY721055:TUZ721059 UEU721055:UEV721059 UOQ721055:UOR721059 UYM721055:UYN721059 VII721055:VIJ721059 VSE721055:VSF721059 WCA721055:WCB721059 WLW721055:WLX721059 WVS721055:WVT721059 K786591:L786595 JG786591:JH786595 TC786591:TD786595 ACY786591:ACZ786595 AMU786591:AMV786595 AWQ786591:AWR786595 BGM786591:BGN786595 BQI786591:BQJ786595 CAE786591:CAF786595 CKA786591:CKB786595 CTW786591:CTX786595 DDS786591:DDT786595 DNO786591:DNP786595 DXK786591:DXL786595 EHG786591:EHH786595 ERC786591:ERD786595 FAY786591:FAZ786595 FKU786591:FKV786595 FUQ786591:FUR786595 GEM786591:GEN786595 GOI786591:GOJ786595 GYE786591:GYF786595 HIA786591:HIB786595 HRW786591:HRX786595 IBS786591:IBT786595 ILO786591:ILP786595 IVK786591:IVL786595 JFG786591:JFH786595 JPC786591:JPD786595 JYY786591:JYZ786595 KIU786591:KIV786595 KSQ786591:KSR786595 LCM786591:LCN786595 LMI786591:LMJ786595 LWE786591:LWF786595 MGA786591:MGB786595 MPW786591:MPX786595 MZS786591:MZT786595 NJO786591:NJP786595 NTK786591:NTL786595 ODG786591:ODH786595 ONC786591:OND786595 OWY786591:OWZ786595 PGU786591:PGV786595 PQQ786591:PQR786595 QAM786591:QAN786595 QKI786591:QKJ786595 QUE786591:QUF786595 REA786591:REB786595 RNW786591:RNX786595 RXS786591:RXT786595 SHO786591:SHP786595 SRK786591:SRL786595 TBG786591:TBH786595 TLC786591:TLD786595 TUY786591:TUZ786595 UEU786591:UEV786595 UOQ786591:UOR786595 UYM786591:UYN786595 VII786591:VIJ786595 VSE786591:VSF786595 WCA786591:WCB786595 WLW786591:WLX786595 WVS786591:WVT786595 K852127:L852131 JG852127:JH852131 TC852127:TD852131 ACY852127:ACZ852131 AMU852127:AMV852131 AWQ852127:AWR852131 BGM852127:BGN852131 BQI852127:BQJ852131 CAE852127:CAF852131 CKA852127:CKB852131 CTW852127:CTX852131 DDS852127:DDT852131 DNO852127:DNP852131 DXK852127:DXL852131 EHG852127:EHH852131 ERC852127:ERD852131 FAY852127:FAZ852131 FKU852127:FKV852131 FUQ852127:FUR852131 GEM852127:GEN852131 GOI852127:GOJ852131 GYE852127:GYF852131 HIA852127:HIB852131 HRW852127:HRX852131 IBS852127:IBT852131 ILO852127:ILP852131 IVK852127:IVL852131 JFG852127:JFH852131 JPC852127:JPD852131 JYY852127:JYZ852131 KIU852127:KIV852131 KSQ852127:KSR852131 LCM852127:LCN852131 LMI852127:LMJ852131 LWE852127:LWF852131 MGA852127:MGB852131 MPW852127:MPX852131 MZS852127:MZT852131 NJO852127:NJP852131 NTK852127:NTL852131 ODG852127:ODH852131 ONC852127:OND852131 OWY852127:OWZ852131 PGU852127:PGV852131 PQQ852127:PQR852131 QAM852127:QAN852131 QKI852127:QKJ852131 QUE852127:QUF852131 REA852127:REB852131 RNW852127:RNX852131 RXS852127:RXT852131 SHO852127:SHP852131 SRK852127:SRL852131 TBG852127:TBH852131 TLC852127:TLD852131 TUY852127:TUZ852131 UEU852127:UEV852131 UOQ852127:UOR852131 UYM852127:UYN852131 VII852127:VIJ852131 VSE852127:VSF852131 WCA852127:WCB852131 WLW852127:WLX852131 WVS852127:WVT852131 K917663:L917667 JG917663:JH917667 TC917663:TD917667 ACY917663:ACZ917667 AMU917663:AMV917667 AWQ917663:AWR917667 BGM917663:BGN917667 BQI917663:BQJ917667 CAE917663:CAF917667 CKA917663:CKB917667 CTW917663:CTX917667 DDS917663:DDT917667 DNO917663:DNP917667 DXK917663:DXL917667 EHG917663:EHH917667 ERC917663:ERD917667 FAY917663:FAZ917667 FKU917663:FKV917667 FUQ917663:FUR917667 GEM917663:GEN917667 GOI917663:GOJ917667 GYE917663:GYF917667 HIA917663:HIB917667 HRW917663:HRX917667 IBS917663:IBT917667 ILO917663:ILP917667 IVK917663:IVL917667 JFG917663:JFH917667 JPC917663:JPD917667 JYY917663:JYZ917667 KIU917663:KIV917667 KSQ917663:KSR917667 LCM917663:LCN917667 LMI917663:LMJ917667 LWE917663:LWF917667 MGA917663:MGB917667 MPW917663:MPX917667 MZS917663:MZT917667 NJO917663:NJP917667 NTK917663:NTL917667 ODG917663:ODH917667 ONC917663:OND917667 OWY917663:OWZ917667 PGU917663:PGV917667 PQQ917663:PQR917667 QAM917663:QAN917667 QKI917663:QKJ917667 QUE917663:QUF917667 REA917663:REB917667 RNW917663:RNX917667 RXS917663:RXT917667 SHO917663:SHP917667 SRK917663:SRL917667 TBG917663:TBH917667 TLC917663:TLD917667 TUY917663:TUZ917667 UEU917663:UEV917667 UOQ917663:UOR917667 UYM917663:UYN917667 VII917663:VIJ917667 VSE917663:VSF917667 WCA917663:WCB917667 WLW917663:WLX917667 WVS917663:WVT917667 K983199:L983203 JG983199:JH983203 TC983199:TD983203 ACY983199:ACZ983203 AMU983199:AMV983203 AWQ983199:AWR983203 BGM983199:BGN983203 BQI983199:BQJ983203 CAE983199:CAF983203 CKA983199:CKB983203 CTW983199:CTX983203 DDS983199:DDT983203 DNO983199:DNP983203 DXK983199:DXL983203 EHG983199:EHH983203 ERC983199:ERD983203 FAY983199:FAZ983203 FKU983199:FKV983203 FUQ983199:FUR983203 GEM983199:GEN983203 GOI983199:GOJ983203 GYE983199:GYF983203 HIA983199:HIB983203 HRW983199:HRX983203 IBS983199:IBT983203 ILO983199:ILP983203 IVK983199:IVL983203 JFG983199:JFH983203 JPC983199:JPD983203 JYY983199:JYZ983203 KIU983199:KIV983203 KSQ983199:KSR983203 LCM983199:LCN983203 LMI983199:LMJ983203 LWE983199:LWF983203 MGA983199:MGB983203 MPW983199:MPX983203 MZS983199:MZT983203 NJO983199:NJP983203 NTK983199:NTL983203 ODG983199:ODH983203 ONC983199:OND983203 OWY983199:OWZ983203 PGU983199:PGV983203 PQQ983199:PQR983203 QAM983199:QAN983203 QKI983199:QKJ983203 QUE983199:QUF983203 REA983199:REB983203 RNW983199:RNX983203 RXS983199:RXT983203 SHO983199:SHP983203 SRK983199:SRL983203 TBG983199:TBH983203 TLC983199:TLD983203 TUY983199:TUZ983203 UEU983199:UEV983203 UOQ983199:UOR983203 UYM983199:UYN983203 VII983199:VIJ983203 VSE983199:VSF983203 WCA983199:WCB983203 WLW983199:WLX983203 WVS983199:WVT983203 F159:G163 JB159:JC163 SX159:SY163 ACT159:ACU163 AMP159:AMQ163 AWL159:AWM163 BGH159:BGI163 BQD159:BQE163 BZZ159:CAA163 CJV159:CJW163 CTR159:CTS163 DDN159:DDO163 DNJ159:DNK163 DXF159:DXG163 EHB159:EHC163 EQX159:EQY163 FAT159:FAU163 FKP159:FKQ163 FUL159:FUM163 GEH159:GEI163 GOD159:GOE163 GXZ159:GYA163 HHV159:HHW163 HRR159:HRS163 IBN159:IBO163 ILJ159:ILK163 IVF159:IVG163 JFB159:JFC163 JOX159:JOY163 JYT159:JYU163 KIP159:KIQ163 KSL159:KSM163 LCH159:LCI163 LMD159:LME163 LVZ159:LWA163 MFV159:MFW163 MPR159:MPS163 MZN159:MZO163 NJJ159:NJK163 NTF159:NTG163 ODB159:ODC163 OMX159:OMY163 OWT159:OWU163 PGP159:PGQ163 PQL159:PQM163 QAH159:QAI163 QKD159:QKE163 QTZ159:QUA163 RDV159:RDW163 RNR159:RNS163 RXN159:RXO163 SHJ159:SHK163 SRF159:SRG163 TBB159:TBC163 TKX159:TKY163 TUT159:TUU163 UEP159:UEQ163 UOL159:UOM163 UYH159:UYI163 VID159:VIE163 VRZ159:VSA163 WBV159:WBW163 WLR159:WLS163 WVN159:WVO163 F65695:G65699 JB65695:JC65699 SX65695:SY65699 ACT65695:ACU65699 AMP65695:AMQ65699 AWL65695:AWM65699 BGH65695:BGI65699 BQD65695:BQE65699 BZZ65695:CAA65699 CJV65695:CJW65699 CTR65695:CTS65699 DDN65695:DDO65699 DNJ65695:DNK65699 DXF65695:DXG65699 EHB65695:EHC65699 EQX65695:EQY65699 FAT65695:FAU65699 FKP65695:FKQ65699 FUL65695:FUM65699 GEH65695:GEI65699 GOD65695:GOE65699 GXZ65695:GYA65699 HHV65695:HHW65699 HRR65695:HRS65699 IBN65695:IBO65699 ILJ65695:ILK65699 IVF65695:IVG65699 JFB65695:JFC65699 JOX65695:JOY65699 JYT65695:JYU65699 KIP65695:KIQ65699 KSL65695:KSM65699 LCH65695:LCI65699 LMD65695:LME65699 LVZ65695:LWA65699 MFV65695:MFW65699 MPR65695:MPS65699 MZN65695:MZO65699 NJJ65695:NJK65699 NTF65695:NTG65699 ODB65695:ODC65699 OMX65695:OMY65699 OWT65695:OWU65699 PGP65695:PGQ65699 PQL65695:PQM65699 QAH65695:QAI65699 QKD65695:QKE65699 QTZ65695:QUA65699 RDV65695:RDW65699 RNR65695:RNS65699 RXN65695:RXO65699 SHJ65695:SHK65699 SRF65695:SRG65699 TBB65695:TBC65699 TKX65695:TKY65699 TUT65695:TUU65699 UEP65695:UEQ65699 UOL65695:UOM65699 UYH65695:UYI65699 VID65695:VIE65699 VRZ65695:VSA65699 WBV65695:WBW65699 WLR65695:WLS65699 WVN65695:WVO65699 F131231:G131235 JB131231:JC131235 SX131231:SY131235 ACT131231:ACU131235 AMP131231:AMQ131235 AWL131231:AWM131235 BGH131231:BGI131235 BQD131231:BQE131235 BZZ131231:CAA131235 CJV131231:CJW131235 CTR131231:CTS131235 DDN131231:DDO131235 DNJ131231:DNK131235 DXF131231:DXG131235 EHB131231:EHC131235 EQX131231:EQY131235 FAT131231:FAU131235 FKP131231:FKQ131235 FUL131231:FUM131235 GEH131231:GEI131235 GOD131231:GOE131235 GXZ131231:GYA131235 HHV131231:HHW131235 HRR131231:HRS131235 IBN131231:IBO131235 ILJ131231:ILK131235 IVF131231:IVG131235 JFB131231:JFC131235 JOX131231:JOY131235 JYT131231:JYU131235 KIP131231:KIQ131235 KSL131231:KSM131235 LCH131231:LCI131235 LMD131231:LME131235 LVZ131231:LWA131235 MFV131231:MFW131235 MPR131231:MPS131235 MZN131231:MZO131235 NJJ131231:NJK131235 NTF131231:NTG131235 ODB131231:ODC131235 OMX131231:OMY131235 OWT131231:OWU131235 PGP131231:PGQ131235 PQL131231:PQM131235 QAH131231:QAI131235 QKD131231:QKE131235 QTZ131231:QUA131235 RDV131231:RDW131235 RNR131231:RNS131235 RXN131231:RXO131235 SHJ131231:SHK131235 SRF131231:SRG131235 TBB131231:TBC131235 TKX131231:TKY131235 TUT131231:TUU131235 UEP131231:UEQ131235 UOL131231:UOM131235 UYH131231:UYI131235 VID131231:VIE131235 VRZ131231:VSA131235 WBV131231:WBW131235 WLR131231:WLS131235 WVN131231:WVO131235 F196767:G196771 JB196767:JC196771 SX196767:SY196771 ACT196767:ACU196771 AMP196767:AMQ196771 AWL196767:AWM196771 BGH196767:BGI196771 BQD196767:BQE196771 BZZ196767:CAA196771 CJV196767:CJW196771 CTR196767:CTS196771 DDN196767:DDO196771 DNJ196767:DNK196771 DXF196767:DXG196771 EHB196767:EHC196771 EQX196767:EQY196771 FAT196767:FAU196771 FKP196767:FKQ196771 FUL196767:FUM196771 GEH196767:GEI196771 GOD196767:GOE196771 GXZ196767:GYA196771 HHV196767:HHW196771 HRR196767:HRS196771 IBN196767:IBO196771 ILJ196767:ILK196771 IVF196767:IVG196771 JFB196767:JFC196771 JOX196767:JOY196771 JYT196767:JYU196771 KIP196767:KIQ196771 KSL196767:KSM196771 LCH196767:LCI196771 LMD196767:LME196771 LVZ196767:LWA196771 MFV196767:MFW196771 MPR196767:MPS196771 MZN196767:MZO196771 NJJ196767:NJK196771 NTF196767:NTG196771 ODB196767:ODC196771 OMX196767:OMY196771 OWT196767:OWU196771 PGP196767:PGQ196771 PQL196767:PQM196771 QAH196767:QAI196771 QKD196767:QKE196771 QTZ196767:QUA196771 RDV196767:RDW196771 RNR196767:RNS196771 RXN196767:RXO196771 SHJ196767:SHK196771 SRF196767:SRG196771 TBB196767:TBC196771 TKX196767:TKY196771 TUT196767:TUU196771 UEP196767:UEQ196771 UOL196767:UOM196771 UYH196767:UYI196771 VID196767:VIE196771 VRZ196767:VSA196771 WBV196767:WBW196771 WLR196767:WLS196771 WVN196767:WVO196771 F262303:G262307 JB262303:JC262307 SX262303:SY262307 ACT262303:ACU262307 AMP262303:AMQ262307 AWL262303:AWM262307 BGH262303:BGI262307 BQD262303:BQE262307 BZZ262303:CAA262307 CJV262303:CJW262307 CTR262303:CTS262307 DDN262303:DDO262307 DNJ262303:DNK262307 DXF262303:DXG262307 EHB262303:EHC262307 EQX262303:EQY262307 FAT262303:FAU262307 FKP262303:FKQ262307 FUL262303:FUM262307 GEH262303:GEI262307 GOD262303:GOE262307 GXZ262303:GYA262307 HHV262303:HHW262307 HRR262303:HRS262307 IBN262303:IBO262307 ILJ262303:ILK262307 IVF262303:IVG262307 JFB262303:JFC262307 JOX262303:JOY262307 JYT262303:JYU262307 KIP262303:KIQ262307 KSL262303:KSM262307 LCH262303:LCI262307 LMD262303:LME262307 LVZ262303:LWA262307 MFV262303:MFW262307 MPR262303:MPS262307 MZN262303:MZO262307 NJJ262303:NJK262307 NTF262303:NTG262307 ODB262303:ODC262307 OMX262303:OMY262307 OWT262303:OWU262307 PGP262303:PGQ262307 PQL262303:PQM262307 QAH262303:QAI262307 QKD262303:QKE262307 QTZ262303:QUA262307 RDV262303:RDW262307 RNR262303:RNS262307 RXN262303:RXO262307 SHJ262303:SHK262307 SRF262303:SRG262307 TBB262303:TBC262307 TKX262303:TKY262307 TUT262303:TUU262307 UEP262303:UEQ262307 UOL262303:UOM262307 UYH262303:UYI262307 VID262303:VIE262307 VRZ262303:VSA262307 WBV262303:WBW262307 WLR262303:WLS262307 WVN262303:WVO262307 F327839:G327843 JB327839:JC327843 SX327839:SY327843 ACT327839:ACU327843 AMP327839:AMQ327843 AWL327839:AWM327843 BGH327839:BGI327843 BQD327839:BQE327843 BZZ327839:CAA327843 CJV327839:CJW327843 CTR327839:CTS327843 DDN327839:DDO327843 DNJ327839:DNK327843 DXF327839:DXG327843 EHB327839:EHC327843 EQX327839:EQY327843 FAT327839:FAU327843 FKP327839:FKQ327843 FUL327839:FUM327843 GEH327839:GEI327843 GOD327839:GOE327843 GXZ327839:GYA327843 HHV327839:HHW327843 HRR327839:HRS327843 IBN327839:IBO327843 ILJ327839:ILK327843 IVF327839:IVG327843 JFB327839:JFC327843 JOX327839:JOY327843 JYT327839:JYU327843 KIP327839:KIQ327843 KSL327839:KSM327843 LCH327839:LCI327843 LMD327839:LME327843 LVZ327839:LWA327843 MFV327839:MFW327843 MPR327839:MPS327843 MZN327839:MZO327843 NJJ327839:NJK327843 NTF327839:NTG327843 ODB327839:ODC327843 OMX327839:OMY327843 OWT327839:OWU327843 PGP327839:PGQ327843 PQL327839:PQM327843 QAH327839:QAI327843 QKD327839:QKE327843 QTZ327839:QUA327843 RDV327839:RDW327843 RNR327839:RNS327843 RXN327839:RXO327843 SHJ327839:SHK327843 SRF327839:SRG327843 TBB327839:TBC327843 TKX327839:TKY327843 TUT327839:TUU327843 UEP327839:UEQ327843 UOL327839:UOM327843 UYH327839:UYI327843 VID327839:VIE327843 VRZ327839:VSA327843 WBV327839:WBW327843 WLR327839:WLS327843 WVN327839:WVO327843 F393375:G393379 JB393375:JC393379 SX393375:SY393379 ACT393375:ACU393379 AMP393375:AMQ393379 AWL393375:AWM393379 BGH393375:BGI393379 BQD393375:BQE393379 BZZ393375:CAA393379 CJV393375:CJW393379 CTR393375:CTS393379 DDN393375:DDO393379 DNJ393375:DNK393379 DXF393375:DXG393379 EHB393375:EHC393379 EQX393375:EQY393379 FAT393375:FAU393379 FKP393375:FKQ393379 FUL393375:FUM393379 GEH393375:GEI393379 GOD393375:GOE393379 GXZ393375:GYA393379 HHV393375:HHW393379 HRR393375:HRS393379 IBN393375:IBO393379 ILJ393375:ILK393379 IVF393375:IVG393379 JFB393375:JFC393379 JOX393375:JOY393379 JYT393375:JYU393379 KIP393375:KIQ393379 KSL393375:KSM393379 LCH393375:LCI393379 LMD393375:LME393379 LVZ393375:LWA393379 MFV393375:MFW393379 MPR393375:MPS393379 MZN393375:MZO393379 NJJ393375:NJK393379 NTF393375:NTG393379 ODB393375:ODC393379 OMX393375:OMY393379 OWT393375:OWU393379 PGP393375:PGQ393379 PQL393375:PQM393379 QAH393375:QAI393379 QKD393375:QKE393379 QTZ393375:QUA393379 RDV393375:RDW393379 RNR393375:RNS393379 RXN393375:RXO393379 SHJ393375:SHK393379 SRF393375:SRG393379 TBB393375:TBC393379 TKX393375:TKY393379 TUT393375:TUU393379 UEP393375:UEQ393379 UOL393375:UOM393379 UYH393375:UYI393379 VID393375:VIE393379 VRZ393375:VSA393379 WBV393375:WBW393379 WLR393375:WLS393379 WVN393375:WVO393379 F458911:G458915 JB458911:JC458915 SX458911:SY458915 ACT458911:ACU458915 AMP458911:AMQ458915 AWL458911:AWM458915 BGH458911:BGI458915 BQD458911:BQE458915 BZZ458911:CAA458915 CJV458911:CJW458915 CTR458911:CTS458915 DDN458911:DDO458915 DNJ458911:DNK458915 DXF458911:DXG458915 EHB458911:EHC458915 EQX458911:EQY458915 FAT458911:FAU458915 FKP458911:FKQ458915 FUL458911:FUM458915 GEH458911:GEI458915 GOD458911:GOE458915 GXZ458911:GYA458915 HHV458911:HHW458915 HRR458911:HRS458915 IBN458911:IBO458915 ILJ458911:ILK458915 IVF458911:IVG458915 JFB458911:JFC458915 JOX458911:JOY458915 JYT458911:JYU458915 KIP458911:KIQ458915 KSL458911:KSM458915 LCH458911:LCI458915 LMD458911:LME458915 LVZ458911:LWA458915 MFV458911:MFW458915 MPR458911:MPS458915 MZN458911:MZO458915 NJJ458911:NJK458915 NTF458911:NTG458915 ODB458911:ODC458915 OMX458911:OMY458915 OWT458911:OWU458915 PGP458911:PGQ458915 PQL458911:PQM458915 QAH458911:QAI458915 QKD458911:QKE458915 QTZ458911:QUA458915 RDV458911:RDW458915 RNR458911:RNS458915 RXN458911:RXO458915 SHJ458911:SHK458915 SRF458911:SRG458915 TBB458911:TBC458915 TKX458911:TKY458915 TUT458911:TUU458915 UEP458911:UEQ458915 UOL458911:UOM458915 UYH458911:UYI458915 VID458911:VIE458915 VRZ458911:VSA458915 WBV458911:WBW458915 WLR458911:WLS458915 WVN458911:WVO458915 F524447:G524451 JB524447:JC524451 SX524447:SY524451 ACT524447:ACU524451 AMP524447:AMQ524451 AWL524447:AWM524451 BGH524447:BGI524451 BQD524447:BQE524451 BZZ524447:CAA524451 CJV524447:CJW524451 CTR524447:CTS524451 DDN524447:DDO524451 DNJ524447:DNK524451 DXF524447:DXG524451 EHB524447:EHC524451 EQX524447:EQY524451 FAT524447:FAU524451 FKP524447:FKQ524451 FUL524447:FUM524451 GEH524447:GEI524451 GOD524447:GOE524451 GXZ524447:GYA524451 HHV524447:HHW524451 HRR524447:HRS524451 IBN524447:IBO524451 ILJ524447:ILK524451 IVF524447:IVG524451 JFB524447:JFC524451 JOX524447:JOY524451 JYT524447:JYU524451 KIP524447:KIQ524451 KSL524447:KSM524451 LCH524447:LCI524451 LMD524447:LME524451 LVZ524447:LWA524451 MFV524447:MFW524451 MPR524447:MPS524451 MZN524447:MZO524451 NJJ524447:NJK524451 NTF524447:NTG524451 ODB524447:ODC524451 OMX524447:OMY524451 OWT524447:OWU524451 PGP524447:PGQ524451 PQL524447:PQM524451 QAH524447:QAI524451 QKD524447:QKE524451 QTZ524447:QUA524451 RDV524447:RDW524451 RNR524447:RNS524451 RXN524447:RXO524451 SHJ524447:SHK524451 SRF524447:SRG524451 TBB524447:TBC524451 TKX524447:TKY524451 TUT524447:TUU524451 UEP524447:UEQ524451 UOL524447:UOM524451 UYH524447:UYI524451 VID524447:VIE524451 VRZ524447:VSA524451 WBV524447:WBW524451 WLR524447:WLS524451 WVN524447:WVO524451 F589983:G589987 JB589983:JC589987 SX589983:SY589987 ACT589983:ACU589987 AMP589983:AMQ589987 AWL589983:AWM589987 BGH589983:BGI589987 BQD589983:BQE589987 BZZ589983:CAA589987 CJV589983:CJW589987 CTR589983:CTS589987 DDN589983:DDO589987 DNJ589983:DNK589987 DXF589983:DXG589987 EHB589983:EHC589987 EQX589983:EQY589987 FAT589983:FAU589987 FKP589983:FKQ589987 FUL589983:FUM589987 GEH589983:GEI589987 GOD589983:GOE589987 GXZ589983:GYA589987 HHV589983:HHW589987 HRR589983:HRS589987 IBN589983:IBO589987 ILJ589983:ILK589987 IVF589983:IVG589987 JFB589983:JFC589987 JOX589983:JOY589987 JYT589983:JYU589987 KIP589983:KIQ589987 KSL589983:KSM589987 LCH589983:LCI589987 LMD589983:LME589987 LVZ589983:LWA589987 MFV589983:MFW589987 MPR589983:MPS589987 MZN589983:MZO589987 NJJ589983:NJK589987 NTF589983:NTG589987 ODB589983:ODC589987 OMX589983:OMY589987 OWT589983:OWU589987 PGP589983:PGQ589987 PQL589983:PQM589987 QAH589983:QAI589987 QKD589983:QKE589987 QTZ589983:QUA589987 RDV589983:RDW589987 RNR589983:RNS589987 RXN589983:RXO589987 SHJ589983:SHK589987 SRF589983:SRG589987 TBB589983:TBC589987 TKX589983:TKY589987 TUT589983:TUU589987 UEP589983:UEQ589987 UOL589983:UOM589987 UYH589983:UYI589987 VID589983:VIE589987 VRZ589983:VSA589987 WBV589983:WBW589987 WLR589983:WLS589987 WVN589983:WVO589987 F655519:G655523 JB655519:JC655523 SX655519:SY655523 ACT655519:ACU655523 AMP655519:AMQ655523 AWL655519:AWM655523 BGH655519:BGI655523 BQD655519:BQE655523 BZZ655519:CAA655523 CJV655519:CJW655523 CTR655519:CTS655523 DDN655519:DDO655523 DNJ655519:DNK655523 DXF655519:DXG655523 EHB655519:EHC655523 EQX655519:EQY655523 FAT655519:FAU655523 FKP655519:FKQ655523 FUL655519:FUM655523 GEH655519:GEI655523 GOD655519:GOE655523 GXZ655519:GYA655523 HHV655519:HHW655523 HRR655519:HRS655523 IBN655519:IBO655523 ILJ655519:ILK655523 IVF655519:IVG655523 JFB655519:JFC655523 JOX655519:JOY655523 JYT655519:JYU655523 KIP655519:KIQ655523 KSL655519:KSM655523 LCH655519:LCI655523 LMD655519:LME655523 LVZ655519:LWA655523 MFV655519:MFW655523 MPR655519:MPS655523 MZN655519:MZO655523 NJJ655519:NJK655523 NTF655519:NTG655523 ODB655519:ODC655523 OMX655519:OMY655523 OWT655519:OWU655523 PGP655519:PGQ655523 PQL655519:PQM655523 QAH655519:QAI655523 QKD655519:QKE655523 QTZ655519:QUA655523 RDV655519:RDW655523 RNR655519:RNS655523 RXN655519:RXO655523 SHJ655519:SHK655523 SRF655519:SRG655523 TBB655519:TBC655523 TKX655519:TKY655523 TUT655519:TUU655523 UEP655519:UEQ655523 UOL655519:UOM655523 UYH655519:UYI655523 VID655519:VIE655523 VRZ655519:VSA655523 WBV655519:WBW655523 WLR655519:WLS655523 WVN655519:WVO655523 F721055:G721059 JB721055:JC721059 SX721055:SY721059 ACT721055:ACU721059 AMP721055:AMQ721059 AWL721055:AWM721059 BGH721055:BGI721059 BQD721055:BQE721059 BZZ721055:CAA721059 CJV721055:CJW721059 CTR721055:CTS721059 DDN721055:DDO721059 DNJ721055:DNK721059 DXF721055:DXG721059 EHB721055:EHC721059 EQX721055:EQY721059 FAT721055:FAU721059 FKP721055:FKQ721059 FUL721055:FUM721059 GEH721055:GEI721059 GOD721055:GOE721059 GXZ721055:GYA721059 HHV721055:HHW721059 HRR721055:HRS721059 IBN721055:IBO721059 ILJ721055:ILK721059 IVF721055:IVG721059 JFB721055:JFC721059 JOX721055:JOY721059 JYT721055:JYU721059 KIP721055:KIQ721059 KSL721055:KSM721059 LCH721055:LCI721059 LMD721055:LME721059 LVZ721055:LWA721059 MFV721055:MFW721059 MPR721055:MPS721059 MZN721055:MZO721059 NJJ721055:NJK721059 NTF721055:NTG721059 ODB721055:ODC721059 OMX721055:OMY721059 OWT721055:OWU721059 PGP721055:PGQ721059 PQL721055:PQM721059 QAH721055:QAI721059 QKD721055:QKE721059 QTZ721055:QUA721059 RDV721055:RDW721059 RNR721055:RNS721059 RXN721055:RXO721059 SHJ721055:SHK721059 SRF721055:SRG721059 TBB721055:TBC721059 TKX721055:TKY721059 TUT721055:TUU721059 UEP721055:UEQ721059 UOL721055:UOM721059 UYH721055:UYI721059 VID721055:VIE721059 VRZ721055:VSA721059 WBV721055:WBW721059 WLR721055:WLS721059 WVN721055:WVO721059 F786591:G786595 JB786591:JC786595 SX786591:SY786595 ACT786591:ACU786595 AMP786591:AMQ786595 AWL786591:AWM786595 BGH786591:BGI786595 BQD786591:BQE786595 BZZ786591:CAA786595 CJV786591:CJW786595 CTR786591:CTS786595 DDN786591:DDO786595 DNJ786591:DNK786595 DXF786591:DXG786595 EHB786591:EHC786595 EQX786591:EQY786595 FAT786591:FAU786595 FKP786591:FKQ786595 FUL786591:FUM786595 GEH786591:GEI786595 GOD786591:GOE786595 GXZ786591:GYA786595 HHV786591:HHW786595 HRR786591:HRS786595 IBN786591:IBO786595 ILJ786591:ILK786595 IVF786591:IVG786595 JFB786591:JFC786595 JOX786591:JOY786595 JYT786591:JYU786595 KIP786591:KIQ786595 KSL786591:KSM786595 LCH786591:LCI786595 LMD786591:LME786595 LVZ786591:LWA786595 MFV786591:MFW786595 MPR786591:MPS786595 MZN786591:MZO786595 NJJ786591:NJK786595 NTF786591:NTG786595 ODB786591:ODC786595 OMX786591:OMY786595 OWT786591:OWU786595 PGP786591:PGQ786595 PQL786591:PQM786595 QAH786591:QAI786595 QKD786591:QKE786595 QTZ786591:QUA786595 RDV786591:RDW786595 RNR786591:RNS786595 RXN786591:RXO786595 SHJ786591:SHK786595 SRF786591:SRG786595 TBB786591:TBC786595 TKX786591:TKY786595 TUT786591:TUU786595 UEP786591:UEQ786595 UOL786591:UOM786595 UYH786591:UYI786595 VID786591:VIE786595 VRZ786591:VSA786595 WBV786591:WBW786595 WLR786591:WLS786595 WVN786591:WVO786595 F852127:G852131 JB852127:JC852131 SX852127:SY852131 ACT852127:ACU852131 AMP852127:AMQ852131 AWL852127:AWM852131 BGH852127:BGI852131 BQD852127:BQE852131 BZZ852127:CAA852131 CJV852127:CJW852131 CTR852127:CTS852131 DDN852127:DDO852131 DNJ852127:DNK852131 DXF852127:DXG852131 EHB852127:EHC852131 EQX852127:EQY852131 FAT852127:FAU852131 FKP852127:FKQ852131 FUL852127:FUM852131 GEH852127:GEI852131 GOD852127:GOE852131 GXZ852127:GYA852131 HHV852127:HHW852131 HRR852127:HRS852131 IBN852127:IBO852131 ILJ852127:ILK852131 IVF852127:IVG852131 JFB852127:JFC852131 JOX852127:JOY852131 JYT852127:JYU852131 KIP852127:KIQ852131 KSL852127:KSM852131 LCH852127:LCI852131 LMD852127:LME852131 LVZ852127:LWA852131 MFV852127:MFW852131 MPR852127:MPS852131 MZN852127:MZO852131 NJJ852127:NJK852131 NTF852127:NTG852131 ODB852127:ODC852131 OMX852127:OMY852131 OWT852127:OWU852131 PGP852127:PGQ852131 PQL852127:PQM852131 QAH852127:QAI852131 QKD852127:QKE852131 QTZ852127:QUA852131 RDV852127:RDW852131 RNR852127:RNS852131 RXN852127:RXO852131 SHJ852127:SHK852131 SRF852127:SRG852131 TBB852127:TBC852131 TKX852127:TKY852131 TUT852127:TUU852131 UEP852127:UEQ852131 UOL852127:UOM852131 UYH852127:UYI852131 VID852127:VIE852131 VRZ852127:VSA852131 WBV852127:WBW852131 WLR852127:WLS852131 WVN852127:WVO852131 F917663:G917667 JB917663:JC917667 SX917663:SY917667 ACT917663:ACU917667 AMP917663:AMQ917667 AWL917663:AWM917667 BGH917663:BGI917667 BQD917663:BQE917667 BZZ917663:CAA917667 CJV917663:CJW917667 CTR917663:CTS917667 DDN917663:DDO917667 DNJ917663:DNK917667 DXF917663:DXG917667 EHB917663:EHC917667 EQX917663:EQY917667 FAT917663:FAU917667 FKP917663:FKQ917667 FUL917663:FUM917667 GEH917663:GEI917667 GOD917663:GOE917667 GXZ917663:GYA917667 HHV917663:HHW917667 HRR917663:HRS917667 IBN917663:IBO917667 ILJ917663:ILK917667 IVF917663:IVG917667 JFB917663:JFC917667 JOX917663:JOY917667 JYT917663:JYU917667 KIP917663:KIQ917667 KSL917663:KSM917667 LCH917663:LCI917667 LMD917663:LME917667 LVZ917663:LWA917667 MFV917663:MFW917667 MPR917663:MPS917667 MZN917663:MZO917667 NJJ917663:NJK917667 NTF917663:NTG917667 ODB917663:ODC917667 OMX917663:OMY917667 OWT917663:OWU917667 PGP917663:PGQ917667 PQL917663:PQM917667 QAH917663:QAI917667 QKD917663:QKE917667 QTZ917663:QUA917667 RDV917663:RDW917667 RNR917663:RNS917667 RXN917663:RXO917667 SHJ917663:SHK917667 SRF917663:SRG917667 TBB917663:TBC917667 TKX917663:TKY917667 TUT917663:TUU917667 UEP917663:UEQ917667 UOL917663:UOM917667 UYH917663:UYI917667 VID917663:VIE917667 VRZ917663:VSA917667 WBV917663:WBW917667 WLR917663:WLS917667 WVN917663:WVO917667 F983199:G983203 JB983199:JC983203 SX983199:SY983203 ACT983199:ACU983203 AMP983199:AMQ983203 AWL983199:AWM983203 BGH983199:BGI983203 BQD983199:BQE983203 BZZ983199:CAA983203 CJV983199:CJW983203 CTR983199:CTS983203 DDN983199:DDO983203 DNJ983199:DNK983203 DXF983199:DXG983203 EHB983199:EHC983203 EQX983199:EQY983203 FAT983199:FAU983203 FKP983199:FKQ983203 FUL983199:FUM983203 GEH983199:GEI983203 GOD983199:GOE983203 GXZ983199:GYA983203 HHV983199:HHW983203 HRR983199:HRS983203 IBN983199:IBO983203 ILJ983199:ILK983203 IVF983199:IVG983203 JFB983199:JFC983203 JOX983199:JOY983203 JYT983199:JYU983203 KIP983199:KIQ983203 KSL983199:KSM983203 LCH983199:LCI983203 LMD983199:LME983203 LVZ983199:LWA983203 MFV983199:MFW983203 MPR983199:MPS983203 MZN983199:MZO983203 NJJ983199:NJK983203 NTF983199:NTG983203 ODB983199:ODC983203 OMX983199:OMY983203 OWT983199:OWU983203 PGP983199:PGQ983203 PQL983199:PQM983203 QAH983199:QAI983203 QKD983199:QKE983203 QTZ983199:QUA983203 RDV983199:RDW983203 RNR983199:RNS983203 RXN983199:RXO983203 SHJ983199:SHK983203 SRF983199:SRG983203 TBB983199:TBC983203 TKX983199:TKY983203 TUT983199:TUU983203 UEP983199:UEQ983203 UOL983199:UOM983203 UYH983199:UYI983203 VID983199:VIE983203 VRZ983199:VSA983203 WBV983199:WBW983203 WLR983199:WLS983203 WVN983199:WVO983203 G85 JC85 SY85 ACU85 AMQ85 AWM85 BGI85 BQE85 CAA85 CJW85 CTS85 DDO85 DNK85 DXG85 EHC85 EQY85 FAU85 FKQ85 FUM85 GEI85 GOE85 GYA85 HHW85 HRS85 IBO85 ILK85 IVG85 JFC85 JOY85 JYU85 KIQ85 KSM85 LCI85 LME85 LWA85 MFW85 MPS85 MZO85 NJK85 NTG85 ODC85 OMY85 OWU85 PGQ85 PQM85 QAI85 QKE85 QUA85 RDW85 RNS85 RXO85 SHK85 SRG85 TBC85 TKY85 TUU85 UEQ85 UOM85 UYI85 VIE85 VSA85 WBW85 WLS85 WVO85 G65621 JC65621 SY65621 ACU65621 AMQ65621 AWM65621 BGI65621 BQE65621 CAA65621 CJW65621 CTS65621 DDO65621 DNK65621 DXG65621 EHC65621 EQY65621 FAU65621 FKQ65621 FUM65621 GEI65621 GOE65621 GYA65621 HHW65621 HRS65621 IBO65621 ILK65621 IVG65621 JFC65621 JOY65621 JYU65621 KIQ65621 KSM65621 LCI65621 LME65621 LWA65621 MFW65621 MPS65621 MZO65621 NJK65621 NTG65621 ODC65621 OMY65621 OWU65621 PGQ65621 PQM65621 QAI65621 QKE65621 QUA65621 RDW65621 RNS65621 RXO65621 SHK65621 SRG65621 TBC65621 TKY65621 TUU65621 UEQ65621 UOM65621 UYI65621 VIE65621 VSA65621 WBW65621 WLS65621 WVO65621 G131157 JC131157 SY131157 ACU131157 AMQ131157 AWM131157 BGI131157 BQE131157 CAA131157 CJW131157 CTS131157 DDO131157 DNK131157 DXG131157 EHC131157 EQY131157 FAU131157 FKQ131157 FUM131157 GEI131157 GOE131157 GYA131157 HHW131157 HRS131157 IBO131157 ILK131157 IVG131157 JFC131157 JOY131157 JYU131157 KIQ131157 KSM131157 LCI131157 LME131157 LWA131157 MFW131157 MPS131157 MZO131157 NJK131157 NTG131157 ODC131157 OMY131157 OWU131157 PGQ131157 PQM131157 QAI131157 QKE131157 QUA131157 RDW131157 RNS131157 RXO131157 SHK131157 SRG131157 TBC131157 TKY131157 TUU131157 UEQ131157 UOM131157 UYI131157 VIE131157 VSA131157 WBW131157 WLS131157 WVO131157 G196693 JC196693 SY196693 ACU196693 AMQ196693 AWM196693 BGI196693 BQE196693 CAA196693 CJW196693 CTS196693 DDO196693 DNK196693 DXG196693 EHC196693 EQY196693 FAU196693 FKQ196693 FUM196693 GEI196693 GOE196693 GYA196693 HHW196693 HRS196693 IBO196693 ILK196693 IVG196693 JFC196693 JOY196693 JYU196693 KIQ196693 KSM196693 LCI196693 LME196693 LWA196693 MFW196693 MPS196693 MZO196693 NJK196693 NTG196693 ODC196693 OMY196693 OWU196693 PGQ196693 PQM196693 QAI196693 QKE196693 QUA196693 RDW196693 RNS196693 RXO196693 SHK196693 SRG196693 TBC196693 TKY196693 TUU196693 UEQ196693 UOM196693 UYI196693 VIE196693 VSA196693 WBW196693 WLS196693 WVO196693 G262229 JC262229 SY262229 ACU262229 AMQ262229 AWM262229 BGI262229 BQE262229 CAA262229 CJW262229 CTS262229 DDO262229 DNK262229 DXG262229 EHC262229 EQY262229 FAU262229 FKQ262229 FUM262229 GEI262229 GOE262229 GYA262229 HHW262229 HRS262229 IBO262229 ILK262229 IVG262229 JFC262229 JOY262229 JYU262229 KIQ262229 KSM262229 LCI262229 LME262229 LWA262229 MFW262229 MPS262229 MZO262229 NJK262229 NTG262229 ODC262229 OMY262229 OWU262229 PGQ262229 PQM262229 QAI262229 QKE262229 QUA262229 RDW262229 RNS262229 RXO262229 SHK262229 SRG262229 TBC262229 TKY262229 TUU262229 UEQ262229 UOM262229 UYI262229 VIE262229 VSA262229 WBW262229 WLS262229 WVO262229 G327765 JC327765 SY327765 ACU327765 AMQ327765 AWM327765 BGI327765 BQE327765 CAA327765 CJW327765 CTS327765 DDO327765 DNK327765 DXG327765 EHC327765 EQY327765 FAU327765 FKQ327765 FUM327765 GEI327765 GOE327765 GYA327765 HHW327765 HRS327765 IBO327765 ILK327765 IVG327765 JFC327765 JOY327765 JYU327765 KIQ327765 KSM327765 LCI327765 LME327765 LWA327765 MFW327765 MPS327765 MZO327765 NJK327765 NTG327765 ODC327765 OMY327765 OWU327765 PGQ327765 PQM327765 QAI327765 QKE327765 QUA327765 RDW327765 RNS327765 RXO327765 SHK327765 SRG327765 TBC327765 TKY327765 TUU327765 UEQ327765 UOM327765 UYI327765 VIE327765 VSA327765 WBW327765 WLS327765 WVO327765 G393301 JC393301 SY393301 ACU393301 AMQ393301 AWM393301 BGI393301 BQE393301 CAA393301 CJW393301 CTS393301 DDO393301 DNK393301 DXG393301 EHC393301 EQY393301 FAU393301 FKQ393301 FUM393301 GEI393301 GOE393301 GYA393301 HHW393301 HRS393301 IBO393301 ILK393301 IVG393301 JFC393301 JOY393301 JYU393301 KIQ393301 KSM393301 LCI393301 LME393301 LWA393301 MFW393301 MPS393301 MZO393301 NJK393301 NTG393301 ODC393301 OMY393301 OWU393301 PGQ393301 PQM393301 QAI393301 QKE393301 QUA393301 RDW393301 RNS393301 RXO393301 SHK393301 SRG393301 TBC393301 TKY393301 TUU393301 UEQ393301 UOM393301 UYI393301 VIE393301 VSA393301 WBW393301 WLS393301 WVO393301 G458837 JC458837 SY458837 ACU458837 AMQ458837 AWM458837 BGI458837 BQE458837 CAA458837 CJW458837 CTS458837 DDO458837 DNK458837 DXG458837 EHC458837 EQY458837 FAU458837 FKQ458837 FUM458837 GEI458837 GOE458837 GYA458837 HHW458837 HRS458837 IBO458837 ILK458837 IVG458837 JFC458837 JOY458837 JYU458837 KIQ458837 KSM458837 LCI458837 LME458837 LWA458837 MFW458837 MPS458837 MZO458837 NJK458837 NTG458837 ODC458837 OMY458837 OWU458837 PGQ458837 PQM458837 QAI458837 QKE458837 QUA458837 RDW458837 RNS458837 RXO458837 SHK458837 SRG458837 TBC458837 TKY458837 TUU458837 UEQ458837 UOM458837 UYI458837 VIE458837 VSA458837 WBW458837 WLS458837 WVO458837 G524373 JC524373 SY524373 ACU524373 AMQ524373 AWM524373 BGI524373 BQE524373 CAA524373 CJW524373 CTS524373 DDO524373 DNK524373 DXG524373 EHC524373 EQY524373 FAU524373 FKQ524373 FUM524373 GEI524373 GOE524373 GYA524373 HHW524373 HRS524373 IBO524373 ILK524373 IVG524373 JFC524373 JOY524373 JYU524373 KIQ524373 KSM524373 LCI524373 LME524373 LWA524373 MFW524373 MPS524373 MZO524373 NJK524373 NTG524373 ODC524373 OMY524373 OWU524373 PGQ524373 PQM524373 QAI524373 QKE524373 QUA524373 RDW524373 RNS524373 RXO524373 SHK524373 SRG524373 TBC524373 TKY524373 TUU524373 UEQ524373 UOM524373 UYI524373 VIE524373 VSA524373 WBW524373 WLS524373 WVO524373 G589909 JC589909 SY589909 ACU589909 AMQ589909 AWM589909 BGI589909 BQE589909 CAA589909 CJW589909 CTS589909 DDO589909 DNK589909 DXG589909 EHC589909 EQY589909 FAU589909 FKQ589909 FUM589909 GEI589909 GOE589909 GYA589909 HHW589909 HRS589909 IBO589909 ILK589909 IVG589909 JFC589909 JOY589909 JYU589909 KIQ589909 KSM589909 LCI589909 LME589909 LWA589909 MFW589909 MPS589909 MZO589909 NJK589909 NTG589909 ODC589909 OMY589909 OWU589909 PGQ589909 PQM589909 QAI589909 QKE589909 QUA589909 RDW589909 RNS589909 RXO589909 SHK589909 SRG589909 TBC589909 TKY589909 TUU589909 UEQ589909 UOM589909 UYI589909 VIE589909 VSA589909 WBW589909 WLS589909 WVO589909 G655445 JC655445 SY655445 ACU655445 AMQ655445 AWM655445 BGI655445 BQE655445 CAA655445 CJW655445 CTS655445 DDO655445 DNK655445 DXG655445 EHC655445 EQY655445 FAU655445 FKQ655445 FUM655445 GEI655445 GOE655445 GYA655445 HHW655445 HRS655445 IBO655445 ILK655445 IVG655445 JFC655445 JOY655445 JYU655445 KIQ655445 KSM655445 LCI655445 LME655445 LWA655445 MFW655445 MPS655445 MZO655445 NJK655445 NTG655445 ODC655445 OMY655445 OWU655445 PGQ655445 PQM655445 QAI655445 QKE655445 QUA655445 RDW655445 RNS655445 RXO655445 SHK655445 SRG655445 TBC655445 TKY655445 TUU655445 UEQ655445 UOM655445 UYI655445 VIE655445 VSA655445 WBW655445 WLS655445 WVO655445 G720981 JC720981 SY720981 ACU720981 AMQ720981 AWM720981 BGI720981 BQE720981 CAA720981 CJW720981 CTS720981 DDO720981 DNK720981 DXG720981 EHC720981 EQY720981 FAU720981 FKQ720981 FUM720981 GEI720981 GOE720981 GYA720981 HHW720981 HRS720981 IBO720981 ILK720981 IVG720981 JFC720981 JOY720981 JYU720981 KIQ720981 KSM720981 LCI720981 LME720981 LWA720981 MFW720981 MPS720981 MZO720981 NJK720981 NTG720981 ODC720981 OMY720981 OWU720981 PGQ720981 PQM720981 QAI720981 QKE720981 QUA720981 RDW720981 RNS720981 RXO720981 SHK720981 SRG720981 TBC720981 TKY720981 TUU720981 UEQ720981 UOM720981 UYI720981 VIE720981 VSA720981 WBW720981 WLS720981 WVO720981 G786517 JC786517 SY786517 ACU786517 AMQ786517 AWM786517 BGI786517 BQE786517 CAA786517 CJW786517 CTS786517 DDO786517 DNK786517 DXG786517 EHC786517 EQY786517 FAU786517 FKQ786517 FUM786517 GEI786517 GOE786517 GYA786517 HHW786517 HRS786517 IBO786517 ILK786517 IVG786517 JFC786517 JOY786517 JYU786517 KIQ786517 KSM786517 LCI786517 LME786517 LWA786517 MFW786517 MPS786517 MZO786517 NJK786517 NTG786517 ODC786517 OMY786517 OWU786517 PGQ786517 PQM786517 QAI786517 QKE786517 QUA786517 RDW786517 RNS786517 RXO786517 SHK786517 SRG786517 TBC786517 TKY786517 TUU786517 UEQ786517 UOM786517 UYI786517 VIE786517 VSA786517 WBW786517 WLS786517 WVO786517 G852053 JC852053 SY852053 ACU852053 AMQ852053 AWM852053 BGI852053 BQE852053 CAA852053 CJW852053 CTS852053 DDO852053 DNK852053 DXG852053 EHC852053 EQY852053 FAU852053 FKQ852053 FUM852053 GEI852053 GOE852053 GYA852053 HHW852053 HRS852053 IBO852053 ILK852053 IVG852053 JFC852053 JOY852053 JYU852053 KIQ852053 KSM852053 LCI852053 LME852053 LWA852053 MFW852053 MPS852053 MZO852053 NJK852053 NTG852053 ODC852053 OMY852053 OWU852053 PGQ852053 PQM852053 QAI852053 QKE852053 QUA852053 RDW852053 RNS852053 RXO852053 SHK852053 SRG852053 TBC852053 TKY852053 TUU852053 UEQ852053 UOM852053 UYI852053 VIE852053 VSA852053 WBW852053 WLS852053 WVO852053 G917589 JC917589 SY917589 ACU917589 AMQ917589 AWM917589 BGI917589 BQE917589 CAA917589 CJW917589 CTS917589 DDO917589 DNK917589 DXG917589 EHC917589 EQY917589 FAU917589 FKQ917589 FUM917589 GEI917589 GOE917589 GYA917589 HHW917589 HRS917589 IBO917589 ILK917589 IVG917589 JFC917589 JOY917589 JYU917589 KIQ917589 KSM917589 LCI917589 LME917589 LWA917589 MFW917589 MPS917589 MZO917589 NJK917589 NTG917589 ODC917589 OMY917589 OWU917589 PGQ917589 PQM917589 QAI917589 QKE917589 QUA917589 RDW917589 RNS917589 RXO917589 SHK917589 SRG917589 TBC917589 TKY917589 TUU917589 UEQ917589 UOM917589 UYI917589 VIE917589 VSA917589 WBW917589 WLS917589 WVO917589 G983125 JC983125 SY983125 ACU983125 AMQ983125 AWM983125 BGI983125 BQE983125 CAA983125 CJW983125 CTS983125 DDO983125 DNK983125 DXG983125 EHC983125 EQY983125 FAU983125 FKQ983125 FUM983125 GEI983125 GOE983125 GYA983125 HHW983125 HRS983125 IBO983125 ILK983125 IVG983125 JFC983125 JOY983125 JYU983125 KIQ983125 KSM983125 LCI983125 LME983125 LWA983125 MFW983125 MPS983125 MZO983125 NJK983125 NTG983125 ODC983125 OMY983125 OWU983125 PGQ983125 PQM983125 QAI983125 QKE983125 QUA983125 RDW983125 RNS983125 RXO983125 SHK983125 SRG983125 TBC983125 TKY983125 TUU983125 UEQ983125 UOM983125 UYI983125 VIE983125 VSA983125 WBW983125 WLS983125 WVO983125 G89 JC89 SY89 ACU89 AMQ89 AWM89 BGI89 BQE89 CAA89 CJW89 CTS89 DDO89 DNK89 DXG89 EHC89 EQY89 FAU89 FKQ89 FUM89 GEI89 GOE89 GYA89 HHW89 HRS89 IBO89 ILK89 IVG89 JFC89 JOY89 JYU89 KIQ89 KSM89 LCI89 LME89 LWA89 MFW89 MPS89 MZO89 NJK89 NTG89 ODC89 OMY89 OWU89 PGQ89 PQM89 QAI89 QKE89 QUA89 RDW89 RNS89 RXO89 SHK89 SRG89 TBC89 TKY89 TUU89 UEQ89 UOM89 UYI89 VIE89 VSA89 WBW89 WLS89 WVO89 G65625 JC65625 SY65625 ACU65625 AMQ65625 AWM65625 BGI65625 BQE65625 CAA65625 CJW65625 CTS65625 DDO65625 DNK65625 DXG65625 EHC65625 EQY65625 FAU65625 FKQ65625 FUM65625 GEI65625 GOE65625 GYA65625 HHW65625 HRS65625 IBO65625 ILK65625 IVG65625 JFC65625 JOY65625 JYU65625 KIQ65625 KSM65625 LCI65625 LME65625 LWA65625 MFW65625 MPS65625 MZO65625 NJK65625 NTG65625 ODC65625 OMY65625 OWU65625 PGQ65625 PQM65625 QAI65625 QKE65625 QUA65625 RDW65625 RNS65625 RXO65625 SHK65625 SRG65625 TBC65625 TKY65625 TUU65625 UEQ65625 UOM65625 UYI65625 VIE65625 VSA65625 WBW65625 WLS65625 WVO65625 G131161 JC131161 SY131161 ACU131161 AMQ131161 AWM131161 BGI131161 BQE131161 CAA131161 CJW131161 CTS131161 DDO131161 DNK131161 DXG131161 EHC131161 EQY131161 FAU131161 FKQ131161 FUM131161 GEI131161 GOE131161 GYA131161 HHW131161 HRS131161 IBO131161 ILK131161 IVG131161 JFC131161 JOY131161 JYU131161 KIQ131161 KSM131161 LCI131161 LME131161 LWA131161 MFW131161 MPS131161 MZO131161 NJK131161 NTG131161 ODC131161 OMY131161 OWU131161 PGQ131161 PQM131161 QAI131161 QKE131161 QUA131161 RDW131161 RNS131161 RXO131161 SHK131161 SRG131161 TBC131161 TKY131161 TUU131161 UEQ131161 UOM131161 UYI131161 VIE131161 VSA131161 WBW131161 WLS131161 WVO131161 G196697 JC196697 SY196697 ACU196697 AMQ196697 AWM196697 BGI196697 BQE196697 CAA196697 CJW196697 CTS196697 DDO196697 DNK196697 DXG196697 EHC196697 EQY196697 FAU196697 FKQ196697 FUM196697 GEI196697 GOE196697 GYA196697 HHW196697 HRS196697 IBO196697 ILK196697 IVG196697 JFC196697 JOY196697 JYU196697 KIQ196697 KSM196697 LCI196697 LME196697 LWA196697 MFW196697 MPS196697 MZO196697 NJK196697 NTG196697 ODC196697 OMY196697 OWU196697 PGQ196697 PQM196697 QAI196697 QKE196697 QUA196697 RDW196697 RNS196697 RXO196697 SHK196697 SRG196697 TBC196697 TKY196697 TUU196697 UEQ196697 UOM196697 UYI196697 VIE196697 VSA196697 WBW196697 WLS196697 WVO196697 G262233 JC262233 SY262233 ACU262233 AMQ262233 AWM262233 BGI262233 BQE262233 CAA262233 CJW262233 CTS262233 DDO262233 DNK262233 DXG262233 EHC262233 EQY262233 FAU262233 FKQ262233 FUM262233 GEI262233 GOE262233 GYA262233 HHW262233 HRS262233 IBO262233 ILK262233 IVG262233 JFC262233 JOY262233 JYU262233 KIQ262233 KSM262233 LCI262233 LME262233 LWA262233 MFW262233 MPS262233 MZO262233 NJK262233 NTG262233 ODC262233 OMY262233 OWU262233 PGQ262233 PQM262233 QAI262233 QKE262233 QUA262233 RDW262233 RNS262233 RXO262233 SHK262233 SRG262233 TBC262233 TKY262233 TUU262233 UEQ262233 UOM262233 UYI262233 VIE262233 VSA262233 WBW262233 WLS262233 WVO262233 G327769 JC327769 SY327769 ACU327769 AMQ327769 AWM327769 BGI327769 BQE327769 CAA327769 CJW327769 CTS327769 DDO327769 DNK327769 DXG327769 EHC327769 EQY327769 FAU327769 FKQ327769 FUM327769 GEI327769 GOE327769 GYA327769 HHW327769 HRS327769 IBO327769 ILK327769 IVG327769 JFC327769 JOY327769 JYU327769 KIQ327769 KSM327769 LCI327769 LME327769 LWA327769 MFW327769 MPS327769 MZO327769 NJK327769 NTG327769 ODC327769 OMY327769 OWU327769 PGQ327769 PQM327769 QAI327769 QKE327769 QUA327769 RDW327769 RNS327769 RXO327769 SHK327769 SRG327769 TBC327769 TKY327769 TUU327769 UEQ327769 UOM327769 UYI327769 VIE327769 VSA327769 WBW327769 WLS327769 WVO327769 G393305 JC393305 SY393305 ACU393305 AMQ393305 AWM393305 BGI393305 BQE393305 CAA393305 CJW393305 CTS393305 DDO393305 DNK393305 DXG393305 EHC393305 EQY393305 FAU393305 FKQ393305 FUM393305 GEI393305 GOE393305 GYA393305 HHW393305 HRS393305 IBO393305 ILK393305 IVG393305 JFC393305 JOY393305 JYU393305 KIQ393305 KSM393305 LCI393305 LME393305 LWA393305 MFW393305 MPS393305 MZO393305 NJK393305 NTG393305 ODC393305 OMY393305 OWU393305 PGQ393305 PQM393305 QAI393305 QKE393305 QUA393305 RDW393305 RNS393305 RXO393305 SHK393305 SRG393305 TBC393305 TKY393305 TUU393305 UEQ393305 UOM393305 UYI393305 VIE393305 VSA393305 WBW393305 WLS393305 WVO393305 G458841 JC458841 SY458841 ACU458841 AMQ458841 AWM458841 BGI458841 BQE458841 CAA458841 CJW458841 CTS458841 DDO458841 DNK458841 DXG458841 EHC458841 EQY458841 FAU458841 FKQ458841 FUM458841 GEI458841 GOE458841 GYA458841 HHW458841 HRS458841 IBO458841 ILK458841 IVG458841 JFC458841 JOY458841 JYU458841 KIQ458841 KSM458841 LCI458841 LME458841 LWA458841 MFW458841 MPS458841 MZO458841 NJK458841 NTG458841 ODC458841 OMY458841 OWU458841 PGQ458841 PQM458841 QAI458841 QKE458841 QUA458841 RDW458841 RNS458841 RXO458841 SHK458841 SRG458841 TBC458841 TKY458841 TUU458841 UEQ458841 UOM458841 UYI458841 VIE458841 VSA458841 WBW458841 WLS458841 WVO458841 G524377 JC524377 SY524377 ACU524377 AMQ524377 AWM524377 BGI524377 BQE524377 CAA524377 CJW524377 CTS524377 DDO524377 DNK524377 DXG524377 EHC524377 EQY524377 FAU524377 FKQ524377 FUM524377 GEI524377 GOE524377 GYA524377 HHW524377 HRS524377 IBO524377 ILK524377 IVG524377 JFC524377 JOY524377 JYU524377 KIQ524377 KSM524377 LCI524377 LME524377 LWA524377 MFW524377 MPS524377 MZO524377 NJK524377 NTG524377 ODC524377 OMY524377 OWU524377 PGQ524377 PQM524377 QAI524377 QKE524377 QUA524377 RDW524377 RNS524377 RXO524377 SHK524377 SRG524377 TBC524377 TKY524377 TUU524377 UEQ524377 UOM524377 UYI524377 VIE524377 VSA524377 WBW524377 WLS524377 WVO524377 G589913 JC589913 SY589913 ACU589913 AMQ589913 AWM589913 BGI589913 BQE589913 CAA589913 CJW589913 CTS589913 DDO589913 DNK589913 DXG589913 EHC589913 EQY589913 FAU589913 FKQ589913 FUM589913 GEI589913 GOE589913 GYA589913 HHW589913 HRS589913 IBO589913 ILK589913 IVG589913 JFC589913 JOY589913 JYU589913 KIQ589913 KSM589913 LCI589913 LME589913 LWA589913 MFW589913 MPS589913 MZO589913 NJK589913 NTG589913 ODC589913 OMY589913 OWU589913 PGQ589913 PQM589913 QAI589913 QKE589913 QUA589913 RDW589913 RNS589913 RXO589913 SHK589913 SRG589913 TBC589913 TKY589913 TUU589913 UEQ589913 UOM589913 UYI589913 VIE589913 VSA589913 WBW589913 WLS589913 WVO589913 G655449 JC655449 SY655449 ACU655449 AMQ655449 AWM655449 BGI655449 BQE655449 CAA655449 CJW655449 CTS655449 DDO655449 DNK655449 DXG655449 EHC655449 EQY655449 FAU655449 FKQ655449 FUM655449 GEI655449 GOE655449 GYA655449 HHW655449 HRS655449 IBO655449 ILK655449 IVG655449 JFC655449 JOY655449 JYU655449 KIQ655449 KSM655449 LCI655449 LME655449 LWA655449 MFW655449 MPS655449 MZO655449 NJK655449 NTG655449 ODC655449 OMY655449 OWU655449 PGQ655449 PQM655449 QAI655449 QKE655449 QUA655449 RDW655449 RNS655449 RXO655449 SHK655449 SRG655449 TBC655449 TKY655449 TUU655449 UEQ655449 UOM655449 UYI655449 VIE655449 VSA655449 WBW655449 WLS655449 WVO655449 G720985 JC720985 SY720985 ACU720985 AMQ720985 AWM720985 BGI720985 BQE720985 CAA720985 CJW720985 CTS720985 DDO720985 DNK720985 DXG720985 EHC720985 EQY720985 FAU720985 FKQ720985 FUM720985 GEI720985 GOE720985 GYA720985 HHW720985 HRS720985 IBO720985 ILK720985 IVG720985 JFC720985 JOY720985 JYU720985 KIQ720985 KSM720985 LCI720985 LME720985 LWA720985 MFW720985 MPS720985 MZO720985 NJK720985 NTG720985 ODC720985 OMY720985 OWU720985 PGQ720985 PQM720985 QAI720985 QKE720985 QUA720985 RDW720985 RNS720985 RXO720985 SHK720985 SRG720985 TBC720985 TKY720985 TUU720985 UEQ720985 UOM720985 UYI720985 VIE720985 VSA720985 WBW720985 WLS720985 WVO720985 G786521 JC786521 SY786521 ACU786521 AMQ786521 AWM786521 BGI786521 BQE786521 CAA786521 CJW786521 CTS786521 DDO786521 DNK786521 DXG786521 EHC786521 EQY786521 FAU786521 FKQ786521 FUM786521 GEI786521 GOE786521 GYA786521 HHW786521 HRS786521 IBO786521 ILK786521 IVG786521 JFC786521 JOY786521 JYU786521 KIQ786521 KSM786521 LCI786521 LME786521 LWA786521 MFW786521 MPS786521 MZO786521 NJK786521 NTG786521 ODC786521 OMY786521 OWU786521 PGQ786521 PQM786521 QAI786521 QKE786521 QUA786521 RDW786521 RNS786521 RXO786521 SHK786521 SRG786521 TBC786521 TKY786521 TUU786521 UEQ786521 UOM786521 UYI786521 VIE786521 VSA786521 WBW786521 WLS786521 WVO786521 G852057 JC852057 SY852057 ACU852057 AMQ852057 AWM852057 BGI852057 BQE852057 CAA852057 CJW852057 CTS852057 DDO852057 DNK852057 DXG852057 EHC852057 EQY852057 FAU852057 FKQ852057 FUM852057 GEI852057 GOE852057 GYA852057 HHW852057 HRS852057 IBO852057 ILK852057 IVG852057 JFC852057 JOY852057 JYU852057 KIQ852057 KSM852057 LCI852057 LME852057 LWA852057 MFW852057 MPS852057 MZO852057 NJK852057 NTG852057 ODC852057 OMY852057 OWU852057 PGQ852057 PQM852057 QAI852057 QKE852057 QUA852057 RDW852057 RNS852057 RXO852057 SHK852057 SRG852057 TBC852057 TKY852057 TUU852057 UEQ852057 UOM852057 UYI852057 VIE852057 VSA852057 WBW852057 WLS852057 WVO852057 G917593 JC917593 SY917593 ACU917593 AMQ917593 AWM917593 BGI917593 BQE917593 CAA917593 CJW917593 CTS917593 DDO917593 DNK917593 DXG917593 EHC917593 EQY917593 FAU917593 FKQ917593 FUM917593 GEI917593 GOE917593 GYA917593 HHW917593 HRS917593 IBO917593 ILK917593 IVG917593 JFC917593 JOY917593 JYU917593 KIQ917593 KSM917593 LCI917593 LME917593 LWA917593 MFW917593 MPS917593 MZO917593 NJK917593 NTG917593 ODC917593 OMY917593 OWU917593 PGQ917593 PQM917593 QAI917593 QKE917593 QUA917593 RDW917593 RNS917593 RXO917593 SHK917593 SRG917593 TBC917593 TKY917593 TUU917593 UEQ917593 UOM917593 UYI917593 VIE917593 VSA917593 WBW917593 WLS917593 WVO917593 G983129 JC983129 SY983129 ACU983129 AMQ983129 AWM983129 BGI983129 BQE983129 CAA983129 CJW983129 CTS983129 DDO983129 DNK983129 DXG983129 EHC983129 EQY983129 FAU983129 FKQ983129 FUM983129 GEI983129 GOE983129 GYA983129 HHW983129 HRS983129 IBO983129 ILK983129 IVG983129 JFC983129 JOY983129 JYU983129 KIQ983129 KSM983129 LCI983129 LME983129 LWA983129 MFW983129 MPS983129 MZO983129 NJK983129 NTG983129 ODC983129 OMY983129 OWU983129 PGQ983129 PQM983129 QAI983129 QKE983129 QUA983129 RDW983129 RNS983129 RXO983129 SHK983129 SRG983129 TBC983129 TKY983129 TUU983129 UEQ983129 UOM983129 UYI983129 VIE983129 VSA983129 WBW983129 WLS983129 WVO983129 G93 JC93 SY93 ACU93 AMQ93 AWM93 BGI93 BQE93 CAA93 CJW93 CTS93 DDO93 DNK93 DXG93 EHC93 EQY93 FAU93 FKQ93 FUM93 GEI93 GOE93 GYA93 HHW93 HRS93 IBO93 ILK93 IVG93 JFC93 JOY93 JYU93 KIQ93 KSM93 LCI93 LME93 LWA93 MFW93 MPS93 MZO93 NJK93 NTG93 ODC93 OMY93 OWU93 PGQ93 PQM93 QAI93 QKE93 QUA93 RDW93 RNS93 RXO93 SHK93 SRG93 TBC93 TKY93 TUU93 UEQ93 UOM93 UYI93 VIE93 VSA93 WBW93 WLS93 WVO93 G65629 JC65629 SY65629 ACU65629 AMQ65629 AWM65629 BGI65629 BQE65629 CAA65629 CJW65629 CTS65629 DDO65629 DNK65629 DXG65629 EHC65629 EQY65629 FAU65629 FKQ65629 FUM65629 GEI65629 GOE65629 GYA65629 HHW65629 HRS65629 IBO65629 ILK65629 IVG65629 JFC65629 JOY65629 JYU65629 KIQ65629 KSM65629 LCI65629 LME65629 LWA65629 MFW65629 MPS65629 MZO65629 NJK65629 NTG65629 ODC65629 OMY65629 OWU65629 PGQ65629 PQM65629 QAI65629 QKE65629 QUA65629 RDW65629 RNS65629 RXO65629 SHK65629 SRG65629 TBC65629 TKY65629 TUU65629 UEQ65629 UOM65629 UYI65629 VIE65629 VSA65629 WBW65629 WLS65629 WVO65629 G131165 JC131165 SY131165 ACU131165 AMQ131165 AWM131165 BGI131165 BQE131165 CAA131165 CJW131165 CTS131165 DDO131165 DNK131165 DXG131165 EHC131165 EQY131165 FAU131165 FKQ131165 FUM131165 GEI131165 GOE131165 GYA131165 HHW131165 HRS131165 IBO131165 ILK131165 IVG131165 JFC131165 JOY131165 JYU131165 KIQ131165 KSM131165 LCI131165 LME131165 LWA131165 MFW131165 MPS131165 MZO131165 NJK131165 NTG131165 ODC131165 OMY131165 OWU131165 PGQ131165 PQM131165 QAI131165 QKE131165 QUA131165 RDW131165 RNS131165 RXO131165 SHK131165 SRG131165 TBC131165 TKY131165 TUU131165 UEQ131165 UOM131165 UYI131165 VIE131165 VSA131165 WBW131165 WLS131165 WVO131165 G196701 JC196701 SY196701 ACU196701 AMQ196701 AWM196701 BGI196701 BQE196701 CAA196701 CJW196701 CTS196701 DDO196701 DNK196701 DXG196701 EHC196701 EQY196701 FAU196701 FKQ196701 FUM196701 GEI196701 GOE196701 GYA196701 HHW196701 HRS196701 IBO196701 ILK196701 IVG196701 JFC196701 JOY196701 JYU196701 KIQ196701 KSM196701 LCI196701 LME196701 LWA196701 MFW196701 MPS196701 MZO196701 NJK196701 NTG196701 ODC196701 OMY196701 OWU196701 PGQ196701 PQM196701 QAI196701 QKE196701 QUA196701 RDW196701 RNS196701 RXO196701 SHK196701 SRG196701 TBC196701 TKY196701 TUU196701 UEQ196701 UOM196701 UYI196701 VIE196701 VSA196701 WBW196701 WLS196701 WVO196701 G262237 JC262237 SY262237 ACU262237 AMQ262237 AWM262237 BGI262237 BQE262237 CAA262237 CJW262237 CTS262237 DDO262237 DNK262237 DXG262237 EHC262237 EQY262237 FAU262237 FKQ262237 FUM262237 GEI262237 GOE262237 GYA262237 HHW262237 HRS262237 IBO262237 ILK262237 IVG262237 JFC262237 JOY262237 JYU262237 KIQ262237 KSM262237 LCI262237 LME262237 LWA262237 MFW262237 MPS262237 MZO262237 NJK262237 NTG262237 ODC262237 OMY262237 OWU262237 PGQ262237 PQM262237 QAI262237 QKE262237 QUA262237 RDW262237 RNS262237 RXO262237 SHK262237 SRG262237 TBC262237 TKY262237 TUU262237 UEQ262237 UOM262237 UYI262237 VIE262237 VSA262237 WBW262237 WLS262237 WVO262237 G327773 JC327773 SY327773 ACU327773 AMQ327773 AWM327773 BGI327773 BQE327773 CAA327773 CJW327773 CTS327773 DDO327773 DNK327773 DXG327773 EHC327773 EQY327773 FAU327773 FKQ327773 FUM327773 GEI327773 GOE327773 GYA327773 HHW327773 HRS327773 IBO327773 ILK327773 IVG327773 JFC327773 JOY327773 JYU327773 KIQ327773 KSM327773 LCI327773 LME327773 LWA327773 MFW327773 MPS327773 MZO327773 NJK327773 NTG327773 ODC327773 OMY327773 OWU327773 PGQ327773 PQM327773 QAI327773 QKE327773 QUA327773 RDW327773 RNS327773 RXO327773 SHK327773 SRG327773 TBC327773 TKY327773 TUU327773 UEQ327773 UOM327773 UYI327773 VIE327773 VSA327773 WBW327773 WLS327773 WVO327773 G393309 JC393309 SY393309 ACU393309 AMQ393309 AWM393309 BGI393309 BQE393309 CAA393309 CJW393309 CTS393309 DDO393309 DNK393309 DXG393309 EHC393309 EQY393309 FAU393309 FKQ393309 FUM393309 GEI393309 GOE393309 GYA393309 HHW393309 HRS393309 IBO393309 ILK393309 IVG393309 JFC393309 JOY393309 JYU393309 KIQ393309 KSM393309 LCI393309 LME393309 LWA393309 MFW393309 MPS393309 MZO393309 NJK393309 NTG393309 ODC393309 OMY393309 OWU393309 PGQ393309 PQM393309 QAI393309 QKE393309 QUA393309 RDW393309 RNS393309 RXO393309 SHK393309 SRG393309 TBC393309 TKY393309 TUU393309 UEQ393309 UOM393309 UYI393309 VIE393309 VSA393309 WBW393309 WLS393309 WVO393309 G458845 JC458845 SY458845 ACU458845 AMQ458845 AWM458845 BGI458845 BQE458845 CAA458845 CJW458845 CTS458845 DDO458845 DNK458845 DXG458845 EHC458845 EQY458845 FAU458845 FKQ458845 FUM458845 GEI458845 GOE458845 GYA458845 HHW458845 HRS458845 IBO458845 ILK458845 IVG458845 JFC458845 JOY458845 JYU458845 KIQ458845 KSM458845 LCI458845 LME458845 LWA458845 MFW458845 MPS458845 MZO458845 NJK458845 NTG458845 ODC458845 OMY458845 OWU458845 PGQ458845 PQM458845 QAI458845 QKE458845 QUA458845 RDW458845 RNS458845 RXO458845 SHK458845 SRG458845 TBC458845 TKY458845 TUU458845 UEQ458845 UOM458845 UYI458845 VIE458845 VSA458845 WBW458845 WLS458845 WVO458845 G524381 JC524381 SY524381 ACU524381 AMQ524381 AWM524381 BGI524381 BQE524381 CAA524381 CJW524381 CTS524381 DDO524381 DNK524381 DXG524381 EHC524381 EQY524381 FAU524381 FKQ524381 FUM524381 GEI524381 GOE524381 GYA524381 HHW524381 HRS524381 IBO524381 ILK524381 IVG524381 JFC524381 JOY524381 JYU524381 KIQ524381 KSM524381 LCI524381 LME524381 LWA524381 MFW524381 MPS524381 MZO524381 NJK524381 NTG524381 ODC524381 OMY524381 OWU524381 PGQ524381 PQM524381 QAI524381 QKE524381 QUA524381 RDW524381 RNS524381 RXO524381 SHK524381 SRG524381 TBC524381 TKY524381 TUU524381 UEQ524381 UOM524381 UYI524381 VIE524381 VSA524381 WBW524381 WLS524381 WVO524381 G589917 JC589917 SY589917 ACU589917 AMQ589917 AWM589917 BGI589917 BQE589917 CAA589917 CJW589917 CTS589917 DDO589917 DNK589917 DXG589917 EHC589917 EQY589917 FAU589917 FKQ589917 FUM589917 GEI589917 GOE589917 GYA589917 HHW589917 HRS589917 IBO589917 ILK589917 IVG589917 JFC589917 JOY589917 JYU589917 KIQ589917 KSM589917 LCI589917 LME589917 LWA589917 MFW589917 MPS589917 MZO589917 NJK589917 NTG589917 ODC589917 OMY589917 OWU589917 PGQ589917 PQM589917 QAI589917 QKE589917 QUA589917 RDW589917 RNS589917 RXO589917 SHK589917 SRG589917 TBC589917 TKY589917 TUU589917 UEQ589917 UOM589917 UYI589917 VIE589917 VSA589917 WBW589917 WLS589917 WVO589917 G655453 JC655453 SY655453 ACU655453 AMQ655453 AWM655453 BGI655453 BQE655453 CAA655453 CJW655453 CTS655453 DDO655453 DNK655453 DXG655453 EHC655453 EQY655453 FAU655453 FKQ655453 FUM655453 GEI655453 GOE655453 GYA655453 HHW655453 HRS655453 IBO655453 ILK655453 IVG655453 JFC655453 JOY655453 JYU655453 KIQ655453 KSM655453 LCI655453 LME655453 LWA655453 MFW655453 MPS655453 MZO655453 NJK655453 NTG655453 ODC655453 OMY655453 OWU655453 PGQ655453 PQM655453 QAI655453 QKE655453 QUA655453 RDW655453 RNS655453 RXO655453 SHK655453 SRG655453 TBC655453 TKY655453 TUU655453 UEQ655453 UOM655453 UYI655453 VIE655453 VSA655453 WBW655453 WLS655453 WVO655453 G720989 JC720989 SY720989 ACU720989 AMQ720989 AWM720989 BGI720989 BQE720989 CAA720989 CJW720989 CTS720989 DDO720989 DNK720989 DXG720989 EHC720989 EQY720989 FAU720989 FKQ720989 FUM720989 GEI720989 GOE720989 GYA720989 HHW720989 HRS720989 IBO720989 ILK720989 IVG720989 JFC720989 JOY720989 JYU720989 KIQ720989 KSM720989 LCI720989 LME720989 LWA720989 MFW720989 MPS720989 MZO720989 NJK720989 NTG720989 ODC720989 OMY720989 OWU720989 PGQ720989 PQM720989 QAI720989 QKE720989 QUA720989 RDW720989 RNS720989 RXO720989 SHK720989 SRG720989 TBC720989 TKY720989 TUU720989 UEQ720989 UOM720989 UYI720989 VIE720989 VSA720989 WBW720989 WLS720989 WVO720989 G786525 JC786525 SY786525 ACU786525 AMQ786525 AWM786525 BGI786525 BQE786525 CAA786525 CJW786525 CTS786525 DDO786525 DNK786525 DXG786525 EHC786525 EQY786525 FAU786525 FKQ786525 FUM786525 GEI786525 GOE786525 GYA786525 HHW786525 HRS786525 IBO786525 ILK786525 IVG786525 JFC786525 JOY786525 JYU786525 KIQ786525 KSM786525 LCI786525 LME786525 LWA786525 MFW786525 MPS786525 MZO786525 NJK786525 NTG786525 ODC786525 OMY786525 OWU786525 PGQ786525 PQM786525 QAI786525 QKE786525 QUA786525 RDW786525 RNS786525 RXO786525 SHK786525 SRG786525 TBC786525 TKY786525 TUU786525 UEQ786525 UOM786525 UYI786525 VIE786525 VSA786525 WBW786525 WLS786525 WVO786525 G852061 JC852061 SY852061 ACU852061 AMQ852061 AWM852061 BGI852061 BQE852061 CAA852061 CJW852061 CTS852061 DDO852061 DNK852061 DXG852061 EHC852061 EQY852061 FAU852061 FKQ852061 FUM852061 GEI852061 GOE852061 GYA852061 HHW852061 HRS852061 IBO852061 ILK852061 IVG852061 JFC852061 JOY852061 JYU852061 KIQ852061 KSM852061 LCI852061 LME852061 LWA852061 MFW852061 MPS852061 MZO852061 NJK852061 NTG852061 ODC852061 OMY852061 OWU852061 PGQ852061 PQM852061 QAI852061 QKE852061 QUA852061 RDW852061 RNS852061 RXO852061 SHK852061 SRG852061 TBC852061 TKY852061 TUU852061 UEQ852061 UOM852061 UYI852061 VIE852061 VSA852061 WBW852061 WLS852061 WVO852061 G917597 JC917597 SY917597 ACU917597 AMQ917597 AWM917597 BGI917597 BQE917597 CAA917597 CJW917597 CTS917597 DDO917597 DNK917597 DXG917597 EHC917597 EQY917597 FAU917597 FKQ917597 FUM917597 GEI917597 GOE917597 GYA917597 HHW917597 HRS917597 IBO917597 ILK917597 IVG917597 JFC917597 JOY917597 JYU917597 KIQ917597 KSM917597 LCI917597 LME917597 LWA917597 MFW917597 MPS917597 MZO917597 NJK917597 NTG917597 ODC917597 OMY917597 OWU917597 PGQ917597 PQM917597 QAI917597 QKE917597 QUA917597 RDW917597 RNS917597 RXO917597 SHK917597 SRG917597 TBC917597 TKY917597 TUU917597 UEQ917597 UOM917597 UYI917597 VIE917597 VSA917597 WBW917597 WLS917597 WVO917597 G983133 JC983133 SY983133 ACU983133 AMQ983133 AWM983133 BGI983133 BQE983133 CAA983133 CJW983133 CTS983133 DDO983133 DNK983133 DXG983133 EHC983133 EQY983133 FAU983133 FKQ983133 FUM983133 GEI983133 GOE983133 GYA983133 HHW983133 HRS983133 IBO983133 ILK983133 IVG983133 JFC983133 JOY983133 JYU983133 KIQ983133 KSM983133 LCI983133 LME983133 LWA983133 MFW983133 MPS983133 MZO983133 NJK983133 NTG983133 ODC983133 OMY983133 OWU983133 PGQ983133 PQM983133 QAI983133 QKE983133 QUA983133 RDW983133 RNS983133 RXO983133 SHK983133 SRG983133 TBC983133 TKY983133 TUU983133 UEQ983133 UOM983133 UYI983133 VIE983133 VSA983133 WBW983133 WLS983133 WVO983133 G97 JC97 SY97 ACU97 AMQ97 AWM97 BGI97 BQE97 CAA97 CJW97 CTS97 DDO97 DNK97 DXG97 EHC97 EQY97 FAU97 FKQ97 FUM97 GEI97 GOE97 GYA97 HHW97 HRS97 IBO97 ILK97 IVG97 JFC97 JOY97 JYU97 KIQ97 KSM97 LCI97 LME97 LWA97 MFW97 MPS97 MZO97 NJK97 NTG97 ODC97 OMY97 OWU97 PGQ97 PQM97 QAI97 QKE97 QUA97 RDW97 RNS97 RXO97 SHK97 SRG97 TBC97 TKY97 TUU97 UEQ97 UOM97 UYI97 VIE97 VSA97 WBW97 WLS97 WVO97 G65633 JC65633 SY65633 ACU65633 AMQ65633 AWM65633 BGI65633 BQE65633 CAA65633 CJW65633 CTS65633 DDO65633 DNK65633 DXG65633 EHC65633 EQY65633 FAU65633 FKQ65633 FUM65633 GEI65633 GOE65633 GYA65633 HHW65633 HRS65633 IBO65633 ILK65633 IVG65633 JFC65633 JOY65633 JYU65633 KIQ65633 KSM65633 LCI65633 LME65633 LWA65633 MFW65633 MPS65633 MZO65633 NJK65633 NTG65633 ODC65633 OMY65633 OWU65633 PGQ65633 PQM65633 QAI65633 QKE65633 QUA65633 RDW65633 RNS65633 RXO65633 SHK65633 SRG65633 TBC65633 TKY65633 TUU65633 UEQ65633 UOM65633 UYI65633 VIE65633 VSA65633 WBW65633 WLS65633 WVO65633 G131169 JC131169 SY131169 ACU131169 AMQ131169 AWM131169 BGI131169 BQE131169 CAA131169 CJW131169 CTS131169 DDO131169 DNK131169 DXG131169 EHC131169 EQY131169 FAU131169 FKQ131169 FUM131169 GEI131169 GOE131169 GYA131169 HHW131169 HRS131169 IBO131169 ILK131169 IVG131169 JFC131169 JOY131169 JYU131169 KIQ131169 KSM131169 LCI131169 LME131169 LWA131169 MFW131169 MPS131169 MZO131169 NJK131169 NTG131169 ODC131169 OMY131169 OWU131169 PGQ131169 PQM131169 QAI131169 QKE131169 QUA131169 RDW131169 RNS131169 RXO131169 SHK131169 SRG131169 TBC131169 TKY131169 TUU131169 UEQ131169 UOM131169 UYI131169 VIE131169 VSA131169 WBW131169 WLS131169 WVO131169 G196705 JC196705 SY196705 ACU196705 AMQ196705 AWM196705 BGI196705 BQE196705 CAA196705 CJW196705 CTS196705 DDO196705 DNK196705 DXG196705 EHC196705 EQY196705 FAU196705 FKQ196705 FUM196705 GEI196705 GOE196705 GYA196705 HHW196705 HRS196705 IBO196705 ILK196705 IVG196705 JFC196705 JOY196705 JYU196705 KIQ196705 KSM196705 LCI196705 LME196705 LWA196705 MFW196705 MPS196705 MZO196705 NJK196705 NTG196705 ODC196705 OMY196705 OWU196705 PGQ196705 PQM196705 QAI196705 QKE196705 QUA196705 RDW196705 RNS196705 RXO196705 SHK196705 SRG196705 TBC196705 TKY196705 TUU196705 UEQ196705 UOM196705 UYI196705 VIE196705 VSA196705 WBW196705 WLS196705 WVO196705 G262241 JC262241 SY262241 ACU262241 AMQ262241 AWM262241 BGI262241 BQE262241 CAA262241 CJW262241 CTS262241 DDO262241 DNK262241 DXG262241 EHC262241 EQY262241 FAU262241 FKQ262241 FUM262241 GEI262241 GOE262241 GYA262241 HHW262241 HRS262241 IBO262241 ILK262241 IVG262241 JFC262241 JOY262241 JYU262241 KIQ262241 KSM262241 LCI262241 LME262241 LWA262241 MFW262241 MPS262241 MZO262241 NJK262241 NTG262241 ODC262241 OMY262241 OWU262241 PGQ262241 PQM262241 QAI262241 QKE262241 QUA262241 RDW262241 RNS262241 RXO262241 SHK262241 SRG262241 TBC262241 TKY262241 TUU262241 UEQ262241 UOM262241 UYI262241 VIE262241 VSA262241 WBW262241 WLS262241 WVO262241 G327777 JC327777 SY327777 ACU327777 AMQ327777 AWM327777 BGI327777 BQE327777 CAA327777 CJW327777 CTS327777 DDO327777 DNK327777 DXG327777 EHC327777 EQY327777 FAU327777 FKQ327777 FUM327777 GEI327777 GOE327777 GYA327777 HHW327777 HRS327777 IBO327777 ILK327777 IVG327777 JFC327777 JOY327777 JYU327777 KIQ327777 KSM327777 LCI327777 LME327777 LWA327777 MFW327777 MPS327777 MZO327777 NJK327777 NTG327777 ODC327777 OMY327777 OWU327777 PGQ327777 PQM327777 QAI327777 QKE327777 QUA327777 RDW327777 RNS327777 RXO327777 SHK327777 SRG327777 TBC327777 TKY327777 TUU327777 UEQ327777 UOM327777 UYI327777 VIE327777 VSA327777 WBW327777 WLS327777 WVO327777 G393313 JC393313 SY393313 ACU393313 AMQ393313 AWM393313 BGI393313 BQE393313 CAA393313 CJW393313 CTS393313 DDO393313 DNK393313 DXG393313 EHC393313 EQY393313 FAU393313 FKQ393313 FUM393313 GEI393313 GOE393313 GYA393313 HHW393313 HRS393313 IBO393313 ILK393313 IVG393313 JFC393313 JOY393313 JYU393313 KIQ393313 KSM393313 LCI393313 LME393313 LWA393313 MFW393313 MPS393313 MZO393313 NJK393313 NTG393313 ODC393313 OMY393313 OWU393313 PGQ393313 PQM393313 QAI393313 QKE393313 QUA393313 RDW393313 RNS393313 RXO393313 SHK393313 SRG393313 TBC393313 TKY393313 TUU393313 UEQ393313 UOM393313 UYI393313 VIE393313 VSA393313 WBW393313 WLS393313 WVO393313 G458849 JC458849 SY458849 ACU458849 AMQ458849 AWM458849 BGI458849 BQE458849 CAA458849 CJW458849 CTS458849 DDO458849 DNK458849 DXG458849 EHC458849 EQY458849 FAU458849 FKQ458849 FUM458849 GEI458849 GOE458849 GYA458849 HHW458849 HRS458849 IBO458849 ILK458849 IVG458849 JFC458849 JOY458849 JYU458849 KIQ458849 KSM458849 LCI458849 LME458849 LWA458849 MFW458849 MPS458849 MZO458849 NJK458849 NTG458849 ODC458849 OMY458849 OWU458849 PGQ458849 PQM458849 QAI458849 QKE458849 QUA458849 RDW458849 RNS458849 RXO458849 SHK458849 SRG458849 TBC458849 TKY458849 TUU458849 UEQ458849 UOM458849 UYI458849 VIE458849 VSA458849 WBW458849 WLS458849 WVO458849 G524385 JC524385 SY524385 ACU524385 AMQ524385 AWM524385 BGI524385 BQE524385 CAA524385 CJW524385 CTS524385 DDO524385 DNK524385 DXG524385 EHC524385 EQY524385 FAU524385 FKQ524385 FUM524385 GEI524385 GOE524385 GYA524385 HHW524385 HRS524385 IBO524385 ILK524385 IVG524385 JFC524385 JOY524385 JYU524385 KIQ524385 KSM524385 LCI524385 LME524385 LWA524385 MFW524385 MPS524385 MZO524385 NJK524385 NTG524385 ODC524385 OMY524385 OWU524385 PGQ524385 PQM524385 QAI524385 QKE524385 QUA524385 RDW524385 RNS524385 RXO524385 SHK524385 SRG524385 TBC524385 TKY524385 TUU524385 UEQ524385 UOM524385 UYI524385 VIE524385 VSA524385 WBW524385 WLS524385 WVO524385 G589921 JC589921 SY589921 ACU589921 AMQ589921 AWM589921 BGI589921 BQE589921 CAA589921 CJW589921 CTS589921 DDO589921 DNK589921 DXG589921 EHC589921 EQY589921 FAU589921 FKQ589921 FUM589921 GEI589921 GOE589921 GYA589921 HHW589921 HRS589921 IBO589921 ILK589921 IVG589921 JFC589921 JOY589921 JYU589921 KIQ589921 KSM589921 LCI589921 LME589921 LWA589921 MFW589921 MPS589921 MZO589921 NJK589921 NTG589921 ODC589921 OMY589921 OWU589921 PGQ589921 PQM589921 QAI589921 QKE589921 QUA589921 RDW589921 RNS589921 RXO589921 SHK589921 SRG589921 TBC589921 TKY589921 TUU589921 UEQ589921 UOM589921 UYI589921 VIE589921 VSA589921 WBW589921 WLS589921 WVO589921 G655457 JC655457 SY655457 ACU655457 AMQ655457 AWM655457 BGI655457 BQE655457 CAA655457 CJW655457 CTS655457 DDO655457 DNK655457 DXG655457 EHC655457 EQY655457 FAU655457 FKQ655457 FUM655457 GEI655457 GOE655457 GYA655457 HHW655457 HRS655457 IBO655457 ILK655457 IVG655457 JFC655457 JOY655457 JYU655457 KIQ655457 KSM655457 LCI655457 LME655457 LWA655457 MFW655457 MPS655457 MZO655457 NJK655457 NTG655457 ODC655457 OMY655457 OWU655457 PGQ655457 PQM655457 QAI655457 QKE655457 QUA655457 RDW655457 RNS655457 RXO655457 SHK655457 SRG655457 TBC655457 TKY655457 TUU655457 UEQ655457 UOM655457 UYI655457 VIE655457 VSA655457 WBW655457 WLS655457 WVO655457 G720993 JC720993 SY720993 ACU720993 AMQ720993 AWM720993 BGI720993 BQE720993 CAA720993 CJW720993 CTS720993 DDO720993 DNK720993 DXG720993 EHC720993 EQY720993 FAU720993 FKQ720993 FUM720993 GEI720993 GOE720993 GYA720993 HHW720993 HRS720993 IBO720993 ILK720993 IVG720993 JFC720993 JOY720993 JYU720993 KIQ720993 KSM720993 LCI720993 LME720993 LWA720993 MFW720993 MPS720993 MZO720993 NJK720993 NTG720993 ODC720993 OMY720993 OWU720993 PGQ720993 PQM720993 QAI720993 QKE720993 QUA720993 RDW720993 RNS720993 RXO720993 SHK720993 SRG720993 TBC720993 TKY720993 TUU720993 UEQ720993 UOM720993 UYI720993 VIE720993 VSA720993 WBW720993 WLS720993 WVO720993 G786529 JC786529 SY786529 ACU786529 AMQ786529 AWM786529 BGI786529 BQE786529 CAA786529 CJW786529 CTS786529 DDO786529 DNK786529 DXG786529 EHC786529 EQY786529 FAU786529 FKQ786529 FUM786529 GEI786529 GOE786529 GYA786529 HHW786529 HRS786529 IBO786529 ILK786529 IVG786529 JFC786529 JOY786529 JYU786529 KIQ786529 KSM786529 LCI786529 LME786529 LWA786529 MFW786529 MPS786529 MZO786529 NJK786529 NTG786529 ODC786529 OMY786529 OWU786529 PGQ786529 PQM786529 QAI786529 QKE786529 QUA786529 RDW786529 RNS786529 RXO786529 SHK786529 SRG786529 TBC786529 TKY786529 TUU786529 UEQ786529 UOM786529 UYI786529 VIE786529 VSA786529 WBW786529 WLS786529 WVO786529 G852065 JC852065 SY852065 ACU852065 AMQ852065 AWM852065 BGI852065 BQE852065 CAA852065 CJW852065 CTS852065 DDO852065 DNK852065 DXG852065 EHC852065 EQY852065 FAU852065 FKQ852065 FUM852065 GEI852065 GOE852065 GYA852065 HHW852065 HRS852065 IBO852065 ILK852065 IVG852065 JFC852065 JOY852065 JYU852065 KIQ852065 KSM852065 LCI852065 LME852065 LWA852065 MFW852065 MPS852065 MZO852065 NJK852065 NTG852065 ODC852065 OMY852065 OWU852065 PGQ852065 PQM852065 QAI852065 QKE852065 QUA852065 RDW852065 RNS852065 RXO852065 SHK852065 SRG852065 TBC852065 TKY852065 TUU852065 UEQ852065 UOM852065 UYI852065 VIE852065 VSA852065 WBW852065 WLS852065 WVO852065 G917601 JC917601 SY917601 ACU917601 AMQ917601 AWM917601 BGI917601 BQE917601 CAA917601 CJW917601 CTS917601 DDO917601 DNK917601 DXG917601 EHC917601 EQY917601 FAU917601 FKQ917601 FUM917601 GEI917601 GOE917601 GYA917601 HHW917601 HRS917601 IBO917601 ILK917601 IVG917601 JFC917601 JOY917601 JYU917601 KIQ917601 KSM917601 LCI917601 LME917601 LWA917601 MFW917601 MPS917601 MZO917601 NJK917601 NTG917601 ODC917601 OMY917601 OWU917601 PGQ917601 PQM917601 QAI917601 QKE917601 QUA917601 RDW917601 RNS917601 RXO917601 SHK917601 SRG917601 TBC917601 TKY917601 TUU917601 UEQ917601 UOM917601 UYI917601 VIE917601 VSA917601 WBW917601 WLS917601 WVO917601 G983137 JC983137 SY983137 ACU983137 AMQ983137 AWM983137 BGI983137 BQE983137 CAA983137 CJW983137 CTS983137 DDO983137 DNK983137 DXG983137 EHC983137 EQY983137 FAU983137 FKQ983137 FUM983137 GEI983137 GOE983137 GYA983137 HHW983137 HRS983137 IBO983137 ILK983137 IVG983137 JFC983137 JOY983137 JYU983137 KIQ983137 KSM983137 LCI983137 LME983137 LWA983137 MFW983137 MPS983137 MZO983137 NJK983137 NTG983137 ODC983137 OMY983137 OWU983137 PGQ983137 PQM983137 QAI983137 QKE983137 QUA983137 RDW983137 RNS983137 RXO983137 SHK983137 SRG983137 TBC983137 TKY983137 TUU983137 UEQ983137 UOM983137 UYI983137 VIE983137 VSA983137 WBW983137 WLS983137 WVO983137 G101 JC101 SY101 ACU101 AMQ101 AWM101 BGI101 BQE101 CAA101 CJW101 CTS101 DDO101 DNK101 DXG101 EHC101 EQY101 FAU101 FKQ101 FUM101 GEI101 GOE101 GYA101 HHW101 HRS101 IBO101 ILK101 IVG101 JFC101 JOY101 JYU101 KIQ101 KSM101 LCI101 LME101 LWA101 MFW101 MPS101 MZO101 NJK101 NTG101 ODC101 OMY101 OWU101 PGQ101 PQM101 QAI101 QKE101 QUA101 RDW101 RNS101 RXO101 SHK101 SRG101 TBC101 TKY101 TUU101 UEQ101 UOM101 UYI101 VIE101 VSA101 WBW101 WLS101 WVO101 G65637 JC65637 SY65637 ACU65637 AMQ65637 AWM65637 BGI65637 BQE65637 CAA65637 CJW65637 CTS65637 DDO65637 DNK65637 DXG65637 EHC65637 EQY65637 FAU65637 FKQ65637 FUM65637 GEI65637 GOE65637 GYA65637 HHW65637 HRS65637 IBO65637 ILK65637 IVG65637 JFC65637 JOY65637 JYU65637 KIQ65637 KSM65637 LCI65637 LME65637 LWA65637 MFW65637 MPS65637 MZO65637 NJK65637 NTG65637 ODC65637 OMY65637 OWU65637 PGQ65637 PQM65637 QAI65637 QKE65637 QUA65637 RDW65637 RNS65637 RXO65637 SHK65637 SRG65637 TBC65637 TKY65637 TUU65637 UEQ65637 UOM65637 UYI65637 VIE65637 VSA65637 WBW65637 WLS65637 WVO65637 G131173 JC131173 SY131173 ACU131173 AMQ131173 AWM131173 BGI131173 BQE131173 CAA131173 CJW131173 CTS131173 DDO131173 DNK131173 DXG131173 EHC131173 EQY131173 FAU131173 FKQ131173 FUM131173 GEI131173 GOE131173 GYA131173 HHW131173 HRS131173 IBO131173 ILK131173 IVG131173 JFC131173 JOY131173 JYU131173 KIQ131173 KSM131173 LCI131173 LME131173 LWA131173 MFW131173 MPS131173 MZO131173 NJK131173 NTG131173 ODC131173 OMY131173 OWU131173 PGQ131173 PQM131173 QAI131173 QKE131173 QUA131173 RDW131173 RNS131173 RXO131173 SHK131173 SRG131173 TBC131173 TKY131173 TUU131173 UEQ131173 UOM131173 UYI131173 VIE131173 VSA131173 WBW131173 WLS131173 WVO131173 G196709 JC196709 SY196709 ACU196709 AMQ196709 AWM196709 BGI196709 BQE196709 CAA196709 CJW196709 CTS196709 DDO196709 DNK196709 DXG196709 EHC196709 EQY196709 FAU196709 FKQ196709 FUM196709 GEI196709 GOE196709 GYA196709 HHW196709 HRS196709 IBO196709 ILK196709 IVG196709 JFC196709 JOY196709 JYU196709 KIQ196709 KSM196709 LCI196709 LME196709 LWA196709 MFW196709 MPS196709 MZO196709 NJK196709 NTG196709 ODC196709 OMY196709 OWU196709 PGQ196709 PQM196709 QAI196709 QKE196709 QUA196709 RDW196709 RNS196709 RXO196709 SHK196709 SRG196709 TBC196709 TKY196709 TUU196709 UEQ196709 UOM196709 UYI196709 VIE196709 VSA196709 WBW196709 WLS196709 WVO196709 G262245 JC262245 SY262245 ACU262245 AMQ262245 AWM262245 BGI262245 BQE262245 CAA262245 CJW262245 CTS262245 DDO262245 DNK262245 DXG262245 EHC262245 EQY262245 FAU262245 FKQ262245 FUM262245 GEI262245 GOE262245 GYA262245 HHW262245 HRS262245 IBO262245 ILK262245 IVG262245 JFC262245 JOY262245 JYU262245 KIQ262245 KSM262245 LCI262245 LME262245 LWA262245 MFW262245 MPS262245 MZO262245 NJK262245 NTG262245 ODC262245 OMY262245 OWU262245 PGQ262245 PQM262245 QAI262245 QKE262245 QUA262245 RDW262245 RNS262245 RXO262245 SHK262245 SRG262245 TBC262245 TKY262245 TUU262245 UEQ262245 UOM262245 UYI262245 VIE262245 VSA262245 WBW262245 WLS262245 WVO262245 G327781 JC327781 SY327781 ACU327781 AMQ327781 AWM327781 BGI327781 BQE327781 CAA327781 CJW327781 CTS327781 DDO327781 DNK327781 DXG327781 EHC327781 EQY327781 FAU327781 FKQ327781 FUM327781 GEI327781 GOE327781 GYA327781 HHW327781 HRS327781 IBO327781 ILK327781 IVG327781 JFC327781 JOY327781 JYU327781 KIQ327781 KSM327781 LCI327781 LME327781 LWA327781 MFW327781 MPS327781 MZO327781 NJK327781 NTG327781 ODC327781 OMY327781 OWU327781 PGQ327781 PQM327781 QAI327781 QKE327781 QUA327781 RDW327781 RNS327781 RXO327781 SHK327781 SRG327781 TBC327781 TKY327781 TUU327781 UEQ327781 UOM327781 UYI327781 VIE327781 VSA327781 WBW327781 WLS327781 WVO327781 G393317 JC393317 SY393317 ACU393317 AMQ393317 AWM393317 BGI393317 BQE393317 CAA393317 CJW393317 CTS393317 DDO393317 DNK393317 DXG393317 EHC393317 EQY393317 FAU393317 FKQ393317 FUM393317 GEI393317 GOE393317 GYA393317 HHW393317 HRS393317 IBO393317 ILK393317 IVG393317 JFC393317 JOY393317 JYU393317 KIQ393317 KSM393317 LCI393317 LME393317 LWA393317 MFW393317 MPS393317 MZO393317 NJK393317 NTG393317 ODC393317 OMY393317 OWU393317 PGQ393317 PQM393317 QAI393317 QKE393317 QUA393317 RDW393317 RNS393317 RXO393317 SHK393317 SRG393317 TBC393317 TKY393317 TUU393317 UEQ393317 UOM393317 UYI393317 VIE393317 VSA393317 WBW393317 WLS393317 WVO393317 G458853 JC458853 SY458853 ACU458853 AMQ458853 AWM458853 BGI458853 BQE458853 CAA458853 CJW458853 CTS458853 DDO458853 DNK458853 DXG458853 EHC458853 EQY458853 FAU458853 FKQ458853 FUM458853 GEI458853 GOE458853 GYA458853 HHW458853 HRS458853 IBO458853 ILK458853 IVG458853 JFC458853 JOY458853 JYU458853 KIQ458853 KSM458853 LCI458853 LME458853 LWA458853 MFW458853 MPS458853 MZO458853 NJK458853 NTG458853 ODC458853 OMY458853 OWU458853 PGQ458853 PQM458853 QAI458853 QKE458853 QUA458853 RDW458853 RNS458853 RXO458853 SHK458853 SRG458853 TBC458853 TKY458853 TUU458853 UEQ458853 UOM458853 UYI458853 VIE458853 VSA458853 WBW458853 WLS458853 WVO458853 G524389 JC524389 SY524389 ACU524389 AMQ524389 AWM524389 BGI524389 BQE524389 CAA524389 CJW524389 CTS524389 DDO524389 DNK524389 DXG524389 EHC524389 EQY524389 FAU524389 FKQ524389 FUM524389 GEI524389 GOE524389 GYA524389 HHW524389 HRS524389 IBO524389 ILK524389 IVG524389 JFC524389 JOY524389 JYU524389 KIQ524389 KSM524389 LCI524389 LME524389 LWA524389 MFW524389 MPS524389 MZO524389 NJK524389 NTG524389 ODC524389 OMY524389 OWU524389 PGQ524389 PQM524389 QAI524389 QKE524389 QUA524389 RDW524389 RNS524389 RXO524389 SHK524389 SRG524389 TBC524389 TKY524389 TUU524389 UEQ524389 UOM524389 UYI524389 VIE524389 VSA524389 WBW524389 WLS524389 WVO524389 G589925 JC589925 SY589925 ACU589925 AMQ589925 AWM589925 BGI589925 BQE589925 CAA589925 CJW589925 CTS589925 DDO589925 DNK589925 DXG589925 EHC589925 EQY589925 FAU589925 FKQ589925 FUM589925 GEI589925 GOE589925 GYA589925 HHW589925 HRS589925 IBO589925 ILK589925 IVG589925 JFC589925 JOY589925 JYU589925 KIQ589925 KSM589925 LCI589925 LME589925 LWA589925 MFW589925 MPS589925 MZO589925 NJK589925 NTG589925 ODC589925 OMY589925 OWU589925 PGQ589925 PQM589925 QAI589925 QKE589925 QUA589925 RDW589925 RNS589925 RXO589925 SHK589925 SRG589925 TBC589925 TKY589925 TUU589925 UEQ589925 UOM589925 UYI589925 VIE589925 VSA589925 WBW589925 WLS589925 WVO589925 G655461 JC655461 SY655461 ACU655461 AMQ655461 AWM655461 BGI655461 BQE655461 CAA655461 CJW655461 CTS655461 DDO655461 DNK655461 DXG655461 EHC655461 EQY655461 FAU655461 FKQ655461 FUM655461 GEI655461 GOE655461 GYA655461 HHW655461 HRS655461 IBO655461 ILK655461 IVG655461 JFC655461 JOY655461 JYU655461 KIQ655461 KSM655461 LCI655461 LME655461 LWA655461 MFW655461 MPS655461 MZO655461 NJK655461 NTG655461 ODC655461 OMY655461 OWU655461 PGQ655461 PQM655461 QAI655461 QKE655461 QUA655461 RDW655461 RNS655461 RXO655461 SHK655461 SRG655461 TBC655461 TKY655461 TUU655461 UEQ655461 UOM655461 UYI655461 VIE655461 VSA655461 WBW655461 WLS655461 WVO655461 G720997 JC720997 SY720997 ACU720997 AMQ720997 AWM720997 BGI720997 BQE720997 CAA720997 CJW720997 CTS720997 DDO720997 DNK720997 DXG720997 EHC720997 EQY720997 FAU720997 FKQ720997 FUM720997 GEI720997 GOE720997 GYA720997 HHW720997 HRS720997 IBO720997 ILK720997 IVG720997 JFC720997 JOY720997 JYU720997 KIQ720997 KSM720997 LCI720997 LME720997 LWA720997 MFW720997 MPS720997 MZO720997 NJK720997 NTG720997 ODC720997 OMY720997 OWU720997 PGQ720997 PQM720997 QAI720997 QKE720997 QUA720997 RDW720997 RNS720997 RXO720997 SHK720997 SRG720997 TBC720997 TKY720997 TUU720997 UEQ720997 UOM720997 UYI720997 VIE720997 VSA720997 WBW720997 WLS720997 WVO720997 G786533 JC786533 SY786533 ACU786533 AMQ786533 AWM786533 BGI786533 BQE786533 CAA786533 CJW786533 CTS786533 DDO786533 DNK786533 DXG786533 EHC786533 EQY786533 FAU786533 FKQ786533 FUM786533 GEI786533 GOE786533 GYA786533 HHW786533 HRS786533 IBO786533 ILK786533 IVG786533 JFC786533 JOY786533 JYU786533 KIQ786533 KSM786533 LCI786533 LME786533 LWA786533 MFW786533 MPS786533 MZO786533 NJK786533 NTG786533 ODC786533 OMY786533 OWU786533 PGQ786533 PQM786533 QAI786533 QKE786533 QUA786533 RDW786533 RNS786533 RXO786533 SHK786533 SRG786533 TBC786533 TKY786533 TUU786533 UEQ786533 UOM786533 UYI786533 VIE786533 VSA786533 WBW786533 WLS786533 WVO786533 G852069 JC852069 SY852069 ACU852069 AMQ852069 AWM852069 BGI852069 BQE852069 CAA852069 CJW852069 CTS852069 DDO852069 DNK852069 DXG852069 EHC852069 EQY852069 FAU852069 FKQ852069 FUM852069 GEI852069 GOE852069 GYA852069 HHW852069 HRS852069 IBO852069 ILK852069 IVG852069 JFC852069 JOY852069 JYU852069 KIQ852069 KSM852069 LCI852069 LME852069 LWA852069 MFW852069 MPS852069 MZO852069 NJK852069 NTG852069 ODC852069 OMY852069 OWU852069 PGQ852069 PQM852069 QAI852069 QKE852069 QUA852069 RDW852069 RNS852069 RXO852069 SHK852069 SRG852069 TBC852069 TKY852069 TUU852069 UEQ852069 UOM852069 UYI852069 VIE852069 VSA852069 WBW852069 WLS852069 WVO852069 G917605 JC917605 SY917605 ACU917605 AMQ917605 AWM917605 BGI917605 BQE917605 CAA917605 CJW917605 CTS917605 DDO917605 DNK917605 DXG917605 EHC917605 EQY917605 FAU917605 FKQ917605 FUM917605 GEI917605 GOE917605 GYA917605 HHW917605 HRS917605 IBO917605 ILK917605 IVG917605 JFC917605 JOY917605 JYU917605 KIQ917605 KSM917605 LCI917605 LME917605 LWA917605 MFW917605 MPS917605 MZO917605 NJK917605 NTG917605 ODC917605 OMY917605 OWU917605 PGQ917605 PQM917605 QAI917605 QKE917605 QUA917605 RDW917605 RNS917605 RXO917605 SHK917605 SRG917605 TBC917605 TKY917605 TUU917605 UEQ917605 UOM917605 UYI917605 VIE917605 VSA917605 WBW917605 WLS917605 WVO917605 G983141 JC983141 SY983141 ACU983141 AMQ983141 AWM983141 BGI983141 BQE983141 CAA983141 CJW983141 CTS983141 DDO983141 DNK983141 DXG983141 EHC983141 EQY983141 FAU983141 FKQ983141 FUM983141 GEI983141 GOE983141 GYA983141 HHW983141 HRS983141 IBO983141 ILK983141 IVG983141 JFC983141 JOY983141 JYU983141 KIQ983141 KSM983141 LCI983141 LME983141 LWA983141 MFW983141 MPS983141 MZO983141 NJK983141 NTG983141 ODC983141 OMY983141 OWU983141 PGQ983141 PQM983141 QAI983141 QKE983141 QUA983141 RDW983141 RNS983141 RXO983141 SHK983141 SRG983141 TBC983141 TKY983141 TUU983141 UEQ983141 UOM983141 UYI983141 VIE983141 VSA983141 WBW983141 WLS983141 WVO983141 G132:I153 JC132:JE153 SY132:TA153 ACU132:ACW153 AMQ132:AMS153 AWM132:AWO153 BGI132:BGK153 BQE132:BQG153 CAA132:CAC153 CJW132:CJY153 CTS132:CTU153 DDO132:DDQ153 DNK132:DNM153 DXG132:DXI153 EHC132:EHE153 EQY132:ERA153 FAU132:FAW153 FKQ132:FKS153 FUM132:FUO153 GEI132:GEK153 GOE132:GOG153 GYA132:GYC153 HHW132:HHY153 HRS132:HRU153 IBO132:IBQ153 ILK132:ILM153 IVG132:IVI153 JFC132:JFE153 JOY132:JPA153 JYU132:JYW153 KIQ132:KIS153 KSM132:KSO153 LCI132:LCK153 LME132:LMG153 LWA132:LWC153 MFW132:MFY153 MPS132:MPU153 MZO132:MZQ153 NJK132:NJM153 NTG132:NTI153 ODC132:ODE153 OMY132:ONA153 OWU132:OWW153 PGQ132:PGS153 PQM132:PQO153 QAI132:QAK153 QKE132:QKG153 QUA132:QUC153 RDW132:RDY153 RNS132:RNU153 RXO132:RXQ153 SHK132:SHM153 SRG132:SRI153 TBC132:TBE153 TKY132:TLA153 TUU132:TUW153 UEQ132:UES153 UOM132:UOO153 UYI132:UYK153 VIE132:VIG153 VSA132:VSC153 WBW132:WBY153 WLS132:WLU153 WVO132:WVQ153 G65668:I65689 JC65668:JE65689 SY65668:TA65689 ACU65668:ACW65689 AMQ65668:AMS65689 AWM65668:AWO65689 BGI65668:BGK65689 BQE65668:BQG65689 CAA65668:CAC65689 CJW65668:CJY65689 CTS65668:CTU65689 DDO65668:DDQ65689 DNK65668:DNM65689 DXG65668:DXI65689 EHC65668:EHE65689 EQY65668:ERA65689 FAU65668:FAW65689 FKQ65668:FKS65689 FUM65668:FUO65689 GEI65668:GEK65689 GOE65668:GOG65689 GYA65668:GYC65689 HHW65668:HHY65689 HRS65668:HRU65689 IBO65668:IBQ65689 ILK65668:ILM65689 IVG65668:IVI65689 JFC65668:JFE65689 JOY65668:JPA65689 JYU65668:JYW65689 KIQ65668:KIS65689 KSM65668:KSO65689 LCI65668:LCK65689 LME65668:LMG65689 LWA65668:LWC65689 MFW65668:MFY65689 MPS65668:MPU65689 MZO65668:MZQ65689 NJK65668:NJM65689 NTG65668:NTI65689 ODC65668:ODE65689 OMY65668:ONA65689 OWU65668:OWW65689 PGQ65668:PGS65689 PQM65668:PQO65689 QAI65668:QAK65689 QKE65668:QKG65689 QUA65668:QUC65689 RDW65668:RDY65689 RNS65668:RNU65689 RXO65668:RXQ65689 SHK65668:SHM65689 SRG65668:SRI65689 TBC65668:TBE65689 TKY65668:TLA65689 TUU65668:TUW65689 UEQ65668:UES65689 UOM65668:UOO65689 UYI65668:UYK65689 VIE65668:VIG65689 VSA65668:VSC65689 WBW65668:WBY65689 WLS65668:WLU65689 WVO65668:WVQ65689 G131204:I131225 JC131204:JE131225 SY131204:TA131225 ACU131204:ACW131225 AMQ131204:AMS131225 AWM131204:AWO131225 BGI131204:BGK131225 BQE131204:BQG131225 CAA131204:CAC131225 CJW131204:CJY131225 CTS131204:CTU131225 DDO131204:DDQ131225 DNK131204:DNM131225 DXG131204:DXI131225 EHC131204:EHE131225 EQY131204:ERA131225 FAU131204:FAW131225 FKQ131204:FKS131225 FUM131204:FUO131225 GEI131204:GEK131225 GOE131204:GOG131225 GYA131204:GYC131225 HHW131204:HHY131225 HRS131204:HRU131225 IBO131204:IBQ131225 ILK131204:ILM131225 IVG131204:IVI131225 JFC131204:JFE131225 JOY131204:JPA131225 JYU131204:JYW131225 KIQ131204:KIS131225 KSM131204:KSO131225 LCI131204:LCK131225 LME131204:LMG131225 LWA131204:LWC131225 MFW131204:MFY131225 MPS131204:MPU131225 MZO131204:MZQ131225 NJK131204:NJM131225 NTG131204:NTI131225 ODC131204:ODE131225 OMY131204:ONA131225 OWU131204:OWW131225 PGQ131204:PGS131225 PQM131204:PQO131225 QAI131204:QAK131225 QKE131204:QKG131225 QUA131204:QUC131225 RDW131204:RDY131225 RNS131204:RNU131225 RXO131204:RXQ131225 SHK131204:SHM131225 SRG131204:SRI131225 TBC131204:TBE131225 TKY131204:TLA131225 TUU131204:TUW131225 UEQ131204:UES131225 UOM131204:UOO131225 UYI131204:UYK131225 VIE131204:VIG131225 VSA131204:VSC131225 WBW131204:WBY131225 WLS131204:WLU131225 WVO131204:WVQ131225 G196740:I196761 JC196740:JE196761 SY196740:TA196761 ACU196740:ACW196761 AMQ196740:AMS196761 AWM196740:AWO196761 BGI196740:BGK196761 BQE196740:BQG196761 CAA196740:CAC196761 CJW196740:CJY196761 CTS196740:CTU196761 DDO196740:DDQ196761 DNK196740:DNM196761 DXG196740:DXI196761 EHC196740:EHE196761 EQY196740:ERA196761 FAU196740:FAW196761 FKQ196740:FKS196761 FUM196740:FUO196761 GEI196740:GEK196761 GOE196740:GOG196761 GYA196740:GYC196761 HHW196740:HHY196761 HRS196740:HRU196761 IBO196740:IBQ196761 ILK196740:ILM196761 IVG196740:IVI196761 JFC196740:JFE196761 JOY196740:JPA196761 JYU196740:JYW196761 KIQ196740:KIS196761 KSM196740:KSO196761 LCI196740:LCK196761 LME196740:LMG196761 LWA196740:LWC196761 MFW196740:MFY196761 MPS196740:MPU196761 MZO196740:MZQ196761 NJK196740:NJM196761 NTG196740:NTI196761 ODC196740:ODE196761 OMY196740:ONA196761 OWU196740:OWW196761 PGQ196740:PGS196761 PQM196740:PQO196761 QAI196740:QAK196761 QKE196740:QKG196761 QUA196740:QUC196761 RDW196740:RDY196761 RNS196740:RNU196761 RXO196740:RXQ196761 SHK196740:SHM196761 SRG196740:SRI196761 TBC196740:TBE196761 TKY196740:TLA196761 TUU196740:TUW196761 UEQ196740:UES196761 UOM196740:UOO196761 UYI196740:UYK196761 VIE196740:VIG196761 VSA196740:VSC196761 WBW196740:WBY196761 WLS196740:WLU196761 WVO196740:WVQ196761 G262276:I262297 JC262276:JE262297 SY262276:TA262297 ACU262276:ACW262297 AMQ262276:AMS262297 AWM262276:AWO262297 BGI262276:BGK262297 BQE262276:BQG262297 CAA262276:CAC262297 CJW262276:CJY262297 CTS262276:CTU262297 DDO262276:DDQ262297 DNK262276:DNM262297 DXG262276:DXI262297 EHC262276:EHE262297 EQY262276:ERA262297 FAU262276:FAW262297 FKQ262276:FKS262297 FUM262276:FUO262297 GEI262276:GEK262297 GOE262276:GOG262297 GYA262276:GYC262297 HHW262276:HHY262297 HRS262276:HRU262297 IBO262276:IBQ262297 ILK262276:ILM262297 IVG262276:IVI262297 JFC262276:JFE262297 JOY262276:JPA262297 JYU262276:JYW262297 KIQ262276:KIS262297 KSM262276:KSO262297 LCI262276:LCK262297 LME262276:LMG262297 LWA262276:LWC262297 MFW262276:MFY262297 MPS262276:MPU262297 MZO262276:MZQ262297 NJK262276:NJM262297 NTG262276:NTI262297 ODC262276:ODE262297 OMY262276:ONA262297 OWU262276:OWW262297 PGQ262276:PGS262297 PQM262276:PQO262297 QAI262276:QAK262297 QKE262276:QKG262297 QUA262276:QUC262297 RDW262276:RDY262297 RNS262276:RNU262297 RXO262276:RXQ262297 SHK262276:SHM262297 SRG262276:SRI262297 TBC262276:TBE262297 TKY262276:TLA262297 TUU262276:TUW262297 UEQ262276:UES262297 UOM262276:UOO262297 UYI262276:UYK262297 VIE262276:VIG262297 VSA262276:VSC262297 WBW262276:WBY262297 WLS262276:WLU262297 WVO262276:WVQ262297 G327812:I327833 JC327812:JE327833 SY327812:TA327833 ACU327812:ACW327833 AMQ327812:AMS327833 AWM327812:AWO327833 BGI327812:BGK327833 BQE327812:BQG327833 CAA327812:CAC327833 CJW327812:CJY327833 CTS327812:CTU327833 DDO327812:DDQ327833 DNK327812:DNM327833 DXG327812:DXI327833 EHC327812:EHE327833 EQY327812:ERA327833 FAU327812:FAW327833 FKQ327812:FKS327833 FUM327812:FUO327833 GEI327812:GEK327833 GOE327812:GOG327833 GYA327812:GYC327833 HHW327812:HHY327833 HRS327812:HRU327833 IBO327812:IBQ327833 ILK327812:ILM327833 IVG327812:IVI327833 JFC327812:JFE327833 JOY327812:JPA327833 JYU327812:JYW327833 KIQ327812:KIS327833 KSM327812:KSO327833 LCI327812:LCK327833 LME327812:LMG327833 LWA327812:LWC327833 MFW327812:MFY327833 MPS327812:MPU327833 MZO327812:MZQ327833 NJK327812:NJM327833 NTG327812:NTI327833 ODC327812:ODE327833 OMY327812:ONA327833 OWU327812:OWW327833 PGQ327812:PGS327833 PQM327812:PQO327833 QAI327812:QAK327833 QKE327812:QKG327833 QUA327812:QUC327833 RDW327812:RDY327833 RNS327812:RNU327833 RXO327812:RXQ327833 SHK327812:SHM327833 SRG327812:SRI327833 TBC327812:TBE327833 TKY327812:TLA327833 TUU327812:TUW327833 UEQ327812:UES327833 UOM327812:UOO327833 UYI327812:UYK327833 VIE327812:VIG327833 VSA327812:VSC327833 WBW327812:WBY327833 WLS327812:WLU327833 WVO327812:WVQ327833 G393348:I393369 JC393348:JE393369 SY393348:TA393369 ACU393348:ACW393369 AMQ393348:AMS393369 AWM393348:AWO393369 BGI393348:BGK393369 BQE393348:BQG393369 CAA393348:CAC393369 CJW393348:CJY393369 CTS393348:CTU393369 DDO393348:DDQ393369 DNK393348:DNM393369 DXG393348:DXI393369 EHC393348:EHE393369 EQY393348:ERA393369 FAU393348:FAW393369 FKQ393348:FKS393369 FUM393348:FUO393369 GEI393348:GEK393369 GOE393348:GOG393369 GYA393348:GYC393369 HHW393348:HHY393369 HRS393348:HRU393369 IBO393348:IBQ393369 ILK393348:ILM393369 IVG393348:IVI393369 JFC393348:JFE393369 JOY393348:JPA393369 JYU393348:JYW393369 KIQ393348:KIS393369 KSM393348:KSO393369 LCI393348:LCK393369 LME393348:LMG393369 LWA393348:LWC393369 MFW393348:MFY393369 MPS393348:MPU393369 MZO393348:MZQ393369 NJK393348:NJM393369 NTG393348:NTI393369 ODC393348:ODE393369 OMY393348:ONA393369 OWU393348:OWW393369 PGQ393348:PGS393369 PQM393348:PQO393369 QAI393348:QAK393369 QKE393348:QKG393369 QUA393348:QUC393369 RDW393348:RDY393369 RNS393348:RNU393369 RXO393348:RXQ393369 SHK393348:SHM393369 SRG393348:SRI393369 TBC393348:TBE393369 TKY393348:TLA393369 TUU393348:TUW393369 UEQ393348:UES393369 UOM393348:UOO393369 UYI393348:UYK393369 VIE393348:VIG393369 VSA393348:VSC393369 WBW393348:WBY393369 WLS393348:WLU393369 WVO393348:WVQ393369 G458884:I458905 JC458884:JE458905 SY458884:TA458905 ACU458884:ACW458905 AMQ458884:AMS458905 AWM458884:AWO458905 BGI458884:BGK458905 BQE458884:BQG458905 CAA458884:CAC458905 CJW458884:CJY458905 CTS458884:CTU458905 DDO458884:DDQ458905 DNK458884:DNM458905 DXG458884:DXI458905 EHC458884:EHE458905 EQY458884:ERA458905 FAU458884:FAW458905 FKQ458884:FKS458905 FUM458884:FUO458905 GEI458884:GEK458905 GOE458884:GOG458905 GYA458884:GYC458905 HHW458884:HHY458905 HRS458884:HRU458905 IBO458884:IBQ458905 ILK458884:ILM458905 IVG458884:IVI458905 JFC458884:JFE458905 JOY458884:JPA458905 JYU458884:JYW458905 KIQ458884:KIS458905 KSM458884:KSO458905 LCI458884:LCK458905 LME458884:LMG458905 LWA458884:LWC458905 MFW458884:MFY458905 MPS458884:MPU458905 MZO458884:MZQ458905 NJK458884:NJM458905 NTG458884:NTI458905 ODC458884:ODE458905 OMY458884:ONA458905 OWU458884:OWW458905 PGQ458884:PGS458905 PQM458884:PQO458905 QAI458884:QAK458905 QKE458884:QKG458905 QUA458884:QUC458905 RDW458884:RDY458905 RNS458884:RNU458905 RXO458884:RXQ458905 SHK458884:SHM458905 SRG458884:SRI458905 TBC458884:TBE458905 TKY458884:TLA458905 TUU458884:TUW458905 UEQ458884:UES458905 UOM458884:UOO458905 UYI458884:UYK458905 VIE458884:VIG458905 VSA458884:VSC458905 WBW458884:WBY458905 WLS458884:WLU458905 WVO458884:WVQ458905 G524420:I524441 JC524420:JE524441 SY524420:TA524441 ACU524420:ACW524441 AMQ524420:AMS524441 AWM524420:AWO524441 BGI524420:BGK524441 BQE524420:BQG524441 CAA524420:CAC524441 CJW524420:CJY524441 CTS524420:CTU524441 DDO524420:DDQ524441 DNK524420:DNM524441 DXG524420:DXI524441 EHC524420:EHE524441 EQY524420:ERA524441 FAU524420:FAW524441 FKQ524420:FKS524441 FUM524420:FUO524441 GEI524420:GEK524441 GOE524420:GOG524441 GYA524420:GYC524441 HHW524420:HHY524441 HRS524420:HRU524441 IBO524420:IBQ524441 ILK524420:ILM524441 IVG524420:IVI524441 JFC524420:JFE524441 JOY524420:JPA524441 JYU524420:JYW524441 KIQ524420:KIS524441 KSM524420:KSO524441 LCI524420:LCK524441 LME524420:LMG524441 LWA524420:LWC524441 MFW524420:MFY524441 MPS524420:MPU524441 MZO524420:MZQ524441 NJK524420:NJM524441 NTG524420:NTI524441 ODC524420:ODE524441 OMY524420:ONA524441 OWU524420:OWW524441 PGQ524420:PGS524441 PQM524420:PQO524441 QAI524420:QAK524441 QKE524420:QKG524441 QUA524420:QUC524441 RDW524420:RDY524441 RNS524420:RNU524441 RXO524420:RXQ524441 SHK524420:SHM524441 SRG524420:SRI524441 TBC524420:TBE524441 TKY524420:TLA524441 TUU524420:TUW524441 UEQ524420:UES524441 UOM524420:UOO524441 UYI524420:UYK524441 VIE524420:VIG524441 VSA524420:VSC524441 WBW524420:WBY524441 WLS524420:WLU524441 WVO524420:WVQ524441 G589956:I589977 JC589956:JE589977 SY589956:TA589977 ACU589956:ACW589977 AMQ589956:AMS589977 AWM589956:AWO589977 BGI589956:BGK589977 BQE589956:BQG589977 CAA589956:CAC589977 CJW589956:CJY589977 CTS589956:CTU589977 DDO589956:DDQ589977 DNK589956:DNM589977 DXG589956:DXI589977 EHC589956:EHE589977 EQY589956:ERA589977 FAU589956:FAW589977 FKQ589956:FKS589977 FUM589956:FUO589977 GEI589956:GEK589977 GOE589956:GOG589977 GYA589956:GYC589977 HHW589956:HHY589977 HRS589956:HRU589977 IBO589956:IBQ589977 ILK589956:ILM589977 IVG589956:IVI589977 JFC589956:JFE589977 JOY589956:JPA589977 JYU589956:JYW589977 KIQ589956:KIS589977 KSM589956:KSO589977 LCI589956:LCK589977 LME589956:LMG589977 LWA589956:LWC589977 MFW589956:MFY589977 MPS589956:MPU589977 MZO589956:MZQ589977 NJK589956:NJM589977 NTG589956:NTI589977 ODC589956:ODE589977 OMY589956:ONA589977 OWU589956:OWW589977 PGQ589956:PGS589977 PQM589956:PQO589977 QAI589956:QAK589977 QKE589956:QKG589977 QUA589956:QUC589977 RDW589956:RDY589977 RNS589956:RNU589977 RXO589956:RXQ589977 SHK589956:SHM589977 SRG589956:SRI589977 TBC589956:TBE589977 TKY589956:TLA589977 TUU589956:TUW589977 UEQ589956:UES589977 UOM589956:UOO589977 UYI589956:UYK589977 VIE589956:VIG589977 VSA589956:VSC589977 WBW589956:WBY589977 WLS589956:WLU589977 WVO589956:WVQ589977 G655492:I655513 JC655492:JE655513 SY655492:TA655513 ACU655492:ACW655513 AMQ655492:AMS655513 AWM655492:AWO655513 BGI655492:BGK655513 BQE655492:BQG655513 CAA655492:CAC655513 CJW655492:CJY655513 CTS655492:CTU655513 DDO655492:DDQ655513 DNK655492:DNM655513 DXG655492:DXI655513 EHC655492:EHE655513 EQY655492:ERA655513 FAU655492:FAW655513 FKQ655492:FKS655513 FUM655492:FUO655513 GEI655492:GEK655513 GOE655492:GOG655513 GYA655492:GYC655513 HHW655492:HHY655513 HRS655492:HRU655513 IBO655492:IBQ655513 ILK655492:ILM655513 IVG655492:IVI655513 JFC655492:JFE655513 JOY655492:JPA655513 JYU655492:JYW655513 KIQ655492:KIS655513 KSM655492:KSO655513 LCI655492:LCK655513 LME655492:LMG655513 LWA655492:LWC655513 MFW655492:MFY655513 MPS655492:MPU655513 MZO655492:MZQ655513 NJK655492:NJM655513 NTG655492:NTI655513 ODC655492:ODE655513 OMY655492:ONA655513 OWU655492:OWW655513 PGQ655492:PGS655513 PQM655492:PQO655513 QAI655492:QAK655513 QKE655492:QKG655513 QUA655492:QUC655513 RDW655492:RDY655513 RNS655492:RNU655513 RXO655492:RXQ655513 SHK655492:SHM655513 SRG655492:SRI655513 TBC655492:TBE655513 TKY655492:TLA655513 TUU655492:TUW655513 UEQ655492:UES655513 UOM655492:UOO655513 UYI655492:UYK655513 VIE655492:VIG655513 VSA655492:VSC655513 WBW655492:WBY655513 WLS655492:WLU655513 WVO655492:WVQ655513 G721028:I721049 JC721028:JE721049 SY721028:TA721049 ACU721028:ACW721049 AMQ721028:AMS721049 AWM721028:AWO721049 BGI721028:BGK721049 BQE721028:BQG721049 CAA721028:CAC721049 CJW721028:CJY721049 CTS721028:CTU721049 DDO721028:DDQ721049 DNK721028:DNM721049 DXG721028:DXI721049 EHC721028:EHE721049 EQY721028:ERA721049 FAU721028:FAW721049 FKQ721028:FKS721049 FUM721028:FUO721049 GEI721028:GEK721049 GOE721028:GOG721049 GYA721028:GYC721049 HHW721028:HHY721049 HRS721028:HRU721049 IBO721028:IBQ721049 ILK721028:ILM721049 IVG721028:IVI721049 JFC721028:JFE721049 JOY721028:JPA721049 JYU721028:JYW721049 KIQ721028:KIS721049 KSM721028:KSO721049 LCI721028:LCK721049 LME721028:LMG721049 LWA721028:LWC721049 MFW721028:MFY721049 MPS721028:MPU721049 MZO721028:MZQ721049 NJK721028:NJM721049 NTG721028:NTI721049 ODC721028:ODE721049 OMY721028:ONA721049 OWU721028:OWW721049 PGQ721028:PGS721049 PQM721028:PQO721049 QAI721028:QAK721049 QKE721028:QKG721049 QUA721028:QUC721049 RDW721028:RDY721049 RNS721028:RNU721049 RXO721028:RXQ721049 SHK721028:SHM721049 SRG721028:SRI721049 TBC721028:TBE721049 TKY721028:TLA721049 TUU721028:TUW721049 UEQ721028:UES721049 UOM721028:UOO721049 UYI721028:UYK721049 VIE721028:VIG721049 VSA721028:VSC721049 WBW721028:WBY721049 WLS721028:WLU721049 WVO721028:WVQ721049 G786564:I786585 JC786564:JE786585 SY786564:TA786585 ACU786564:ACW786585 AMQ786564:AMS786585 AWM786564:AWO786585 BGI786564:BGK786585 BQE786564:BQG786585 CAA786564:CAC786585 CJW786564:CJY786585 CTS786564:CTU786585 DDO786564:DDQ786585 DNK786564:DNM786585 DXG786564:DXI786585 EHC786564:EHE786585 EQY786564:ERA786585 FAU786564:FAW786585 FKQ786564:FKS786585 FUM786564:FUO786585 GEI786564:GEK786585 GOE786564:GOG786585 GYA786564:GYC786585 HHW786564:HHY786585 HRS786564:HRU786585 IBO786564:IBQ786585 ILK786564:ILM786585 IVG786564:IVI786585 JFC786564:JFE786585 JOY786564:JPA786585 JYU786564:JYW786585 KIQ786564:KIS786585 KSM786564:KSO786585 LCI786564:LCK786585 LME786564:LMG786585 LWA786564:LWC786585 MFW786564:MFY786585 MPS786564:MPU786585 MZO786564:MZQ786585 NJK786564:NJM786585 NTG786564:NTI786585 ODC786564:ODE786585 OMY786564:ONA786585 OWU786564:OWW786585 PGQ786564:PGS786585 PQM786564:PQO786585 QAI786564:QAK786585 QKE786564:QKG786585 QUA786564:QUC786585 RDW786564:RDY786585 RNS786564:RNU786585 RXO786564:RXQ786585 SHK786564:SHM786585 SRG786564:SRI786585 TBC786564:TBE786585 TKY786564:TLA786585 TUU786564:TUW786585 UEQ786564:UES786585 UOM786564:UOO786585 UYI786564:UYK786585 VIE786564:VIG786585 VSA786564:VSC786585 WBW786564:WBY786585 WLS786564:WLU786585 WVO786564:WVQ786585 G852100:I852121 JC852100:JE852121 SY852100:TA852121 ACU852100:ACW852121 AMQ852100:AMS852121 AWM852100:AWO852121 BGI852100:BGK852121 BQE852100:BQG852121 CAA852100:CAC852121 CJW852100:CJY852121 CTS852100:CTU852121 DDO852100:DDQ852121 DNK852100:DNM852121 DXG852100:DXI852121 EHC852100:EHE852121 EQY852100:ERA852121 FAU852100:FAW852121 FKQ852100:FKS852121 FUM852100:FUO852121 GEI852100:GEK852121 GOE852100:GOG852121 GYA852100:GYC852121 HHW852100:HHY852121 HRS852100:HRU852121 IBO852100:IBQ852121 ILK852100:ILM852121 IVG852100:IVI852121 JFC852100:JFE852121 JOY852100:JPA852121 JYU852100:JYW852121 KIQ852100:KIS852121 KSM852100:KSO852121 LCI852100:LCK852121 LME852100:LMG852121 LWA852100:LWC852121 MFW852100:MFY852121 MPS852100:MPU852121 MZO852100:MZQ852121 NJK852100:NJM852121 NTG852100:NTI852121 ODC852100:ODE852121 OMY852100:ONA852121 OWU852100:OWW852121 PGQ852100:PGS852121 PQM852100:PQO852121 QAI852100:QAK852121 QKE852100:QKG852121 QUA852100:QUC852121 RDW852100:RDY852121 RNS852100:RNU852121 RXO852100:RXQ852121 SHK852100:SHM852121 SRG852100:SRI852121 TBC852100:TBE852121 TKY852100:TLA852121 TUU852100:TUW852121 UEQ852100:UES852121 UOM852100:UOO852121 UYI852100:UYK852121 VIE852100:VIG852121 VSA852100:VSC852121 WBW852100:WBY852121 WLS852100:WLU852121 WVO852100:WVQ852121 G917636:I917657 JC917636:JE917657 SY917636:TA917657 ACU917636:ACW917657 AMQ917636:AMS917657 AWM917636:AWO917657 BGI917636:BGK917657 BQE917636:BQG917657 CAA917636:CAC917657 CJW917636:CJY917657 CTS917636:CTU917657 DDO917636:DDQ917657 DNK917636:DNM917657 DXG917636:DXI917657 EHC917636:EHE917657 EQY917636:ERA917657 FAU917636:FAW917657 FKQ917636:FKS917657 FUM917636:FUO917657 GEI917636:GEK917657 GOE917636:GOG917657 GYA917636:GYC917657 HHW917636:HHY917657 HRS917636:HRU917657 IBO917636:IBQ917657 ILK917636:ILM917657 IVG917636:IVI917657 JFC917636:JFE917657 JOY917636:JPA917657 JYU917636:JYW917657 KIQ917636:KIS917657 KSM917636:KSO917657 LCI917636:LCK917657 LME917636:LMG917657 LWA917636:LWC917657 MFW917636:MFY917657 MPS917636:MPU917657 MZO917636:MZQ917657 NJK917636:NJM917657 NTG917636:NTI917657 ODC917636:ODE917657 OMY917636:ONA917657 OWU917636:OWW917657 PGQ917636:PGS917657 PQM917636:PQO917657 QAI917636:QAK917657 QKE917636:QKG917657 QUA917636:QUC917657 RDW917636:RDY917657 RNS917636:RNU917657 RXO917636:RXQ917657 SHK917636:SHM917657 SRG917636:SRI917657 TBC917636:TBE917657 TKY917636:TLA917657 TUU917636:TUW917657 UEQ917636:UES917657 UOM917636:UOO917657 UYI917636:UYK917657 VIE917636:VIG917657 VSA917636:VSC917657 WBW917636:WBY917657 WLS917636:WLU917657 WVO917636:WVQ917657 G983172:I983193 JC983172:JE983193 SY983172:TA983193 ACU983172:ACW983193 AMQ983172:AMS983193 AWM983172:AWO983193 BGI983172:BGK983193 BQE983172:BQG983193 CAA983172:CAC983193 CJW983172:CJY983193 CTS983172:CTU983193 DDO983172:DDQ983193 DNK983172:DNM983193 DXG983172:DXI983193 EHC983172:EHE983193 EQY983172:ERA983193 FAU983172:FAW983193 FKQ983172:FKS983193 FUM983172:FUO983193 GEI983172:GEK983193 GOE983172:GOG983193 GYA983172:GYC983193 HHW983172:HHY983193 HRS983172:HRU983193 IBO983172:IBQ983193 ILK983172:ILM983193 IVG983172:IVI983193 JFC983172:JFE983193 JOY983172:JPA983193 JYU983172:JYW983193 KIQ983172:KIS983193 KSM983172:KSO983193 LCI983172:LCK983193 LME983172:LMG983193 LWA983172:LWC983193 MFW983172:MFY983193 MPS983172:MPU983193 MZO983172:MZQ983193 NJK983172:NJM983193 NTG983172:NTI983193 ODC983172:ODE983193 OMY983172:ONA983193 OWU983172:OWW983193 PGQ983172:PGS983193 PQM983172:PQO983193 QAI983172:QAK983193 QKE983172:QKG983193 QUA983172:QUC983193 RDW983172:RDY983193 RNS983172:RNU983193 RXO983172:RXQ983193 SHK983172:SHM983193 SRG983172:SRI983193 TBC983172:TBE983193 TKY983172:TLA983193 TUU983172:TUW983193 UEQ983172:UES983193 UOM983172:UOO983193 UYI983172:UYK983193 VIE983172:VIG983193 VSA983172:VSC983193 WBW983172:WBY983193 WLS983172:WLU983193 WVO983172:WVQ983193 G117 JC117 SY117 ACU117 AMQ117 AWM117 BGI117 BQE117 CAA117 CJW117 CTS117 DDO117 DNK117 DXG117 EHC117 EQY117 FAU117 FKQ117 FUM117 GEI117 GOE117 GYA117 HHW117 HRS117 IBO117 ILK117 IVG117 JFC117 JOY117 JYU117 KIQ117 KSM117 LCI117 LME117 LWA117 MFW117 MPS117 MZO117 NJK117 NTG117 ODC117 OMY117 OWU117 PGQ117 PQM117 QAI117 QKE117 QUA117 RDW117 RNS117 RXO117 SHK117 SRG117 TBC117 TKY117 TUU117 UEQ117 UOM117 UYI117 VIE117 VSA117 WBW117 WLS117 WVO117 G65653 JC65653 SY65653 ACU65653 AMQ65653 AWM65653 BGI65653 BQE65653 CAA65653 CJW65653 CTS65653 DDO65653 DNK65653 DXG65653 EHC65653 EQY65653 FAU65653 FKQ65653 FUM65653 GEI65653 GOE65653 GYA65653 HHW65653 HRS65653 IBO65653 ILK65653 IVG65653 JFC65653 JOY65653 JYU65653 KIQ65653 KSM65653 LCI65653 LME65653 LWA65653 MFW65653 MPS65653 MZO65653 NJK65653 NTG65653 ODC65653 OMY65653 OWU65653 PGQ65653 PQM65653 QAI65653 QKE65653 QUA65653 RDW65653 RNS65653 RXO65653 SHK65653 SRG65653 TBC65653 TKY65653 TUU65653 UEQ65653 UOM65653 UYI65653 VIE65653 VSA65653 WBW65653 WLS65653 WVO65653 G131189 JC131189 SY131189 ACU131189 AMQ131189 AWM131189 BGI131189 BQE131189 CAA131189 CJW131189 CTS131189 DDO131189 DNK131189 DXG131189 EHC131189 EQY131189 FAU131189 FKQ131189 FUM131189 GEI131189 GOE131189 GYA131189 HHW131189 HRS131189 IBO131189 ILK131189 IVG131189 JFC131189 JOY131189 JYU131189 KIQ131189 KSM131189 LCI131189 LME131189 LWA131189 MFW131189 MPS131189 MZO131189 NJK131189 NTG131189 ODC131189 OMY131189 OWU131189 PGQ131189 PQM131189 QAI131189 QKE131189 QUA131189 RDW131189 RNS131189 RXO131189 SHK131189 SRG131189 TBC131189 TKY131189 TUU131189 UEQ131189 UOM131189 UYI131189 VIE131189 VSA131189 WBW131189 WLS131189 WVO131189 G196725 JC196725 SY196725 ACU196725 AMQ196725 AWM196725 BGI196725 BQE196725 CAA196725 CJW196725 CTS196725 DDO196725 DNK196725 DXG196725 EHC196725 EQY196725 FAU196725 FKQ196725 FUM196725 GEI196725 GOE196725 GYA196725 HHW196725 HRS196725 IBO196725 ILK196725 IVG196725 JFC196725 JOY196725 JYU196725 KIQ196725 KSM196725 LCI196725 LME196725 LWA196725 MFW196725 MPS196725 MZO196725 NJK196725 NTG196725 ODC196725 OMY196725 OWU196725 PGQ196725 PQM196725 QAI196725 QKE196725 QUA196725 RDW196725 RNS196725 RXO196725 SHK196725 SRG196725 TBC196725 TKY196725 TUU196725 UEQ196725 UOM196725 UYI196725 VIE196725 VSA196725 WBW196725 WLS196725 WVO196725 G262261 JC262261 SY262261 ACU262261 AMQ262261 AWM262261 BGI262261 BQE262261 CAA262261 CJW262261 CTS262261 DDO262261 DNK262261 DXG262261 EHC262261 EQY262261 FAU262261 FKQ262261 FUM262261 GEI262261 GOE262261 GYA262261 HHW262261 HRS262261 IBO262261 ILK262261 IVG262261 JFC262261 JOY262261 JYU262261 KIQ262261 KSM262261 LCI262261 LME262261 LWA262261 MFW262261 MPS262261 MZO262261 NJK262261 NTG262261 ODC262261 OMY262261 OWU262261 PGQ262261 PQM262261 QAI262261 QKE262261 QUA262261 RDW262261 RNS262261 RXO262261 SHK262261 SRG262261 TBC262261 TKY262261 TUU262261 UEQ262261 UOM262261 UYI262261 VIE262261 VSA262261 WBW262261 WLS262261 WVO262261 G327797 JC327797 SY327797 ACU327797 AMQ327797 AWM327797 BGI327797 BQE327797 CAA327797 CJW327797 CTS327797 DDO327797 DNK327797 DXG327797 EHC327797 EQY327797 FAU327797 FKQ327797 FUM327797 GEI327797 GOE327797 GYA327797 HHW327797 HRS327797 IBO327797 ILK327797 IVG327797 JFC327797 JOY327797 JYU327797 KIQ327797 KSM327797 LCI327797 LME327797 LWA327797 MFW327797 MPS327797 MZO327797 NJK327797 NTG327797 ODC327797 OMY327797 OWU327797 PGQ327797 PQM327797 QAI327797 QKE327797 QUA327797 RDW327797 RNS327797 RXO327797 SHK327797 SRG327797 TBC327797 TKY327797 TUU327797 UEQ327797 UOM327797 UYI327797 VIE327797 VSA327797 WBW327797 WLS327797 WVO327797 G393333 JC393333 SY393333 ACU393333 AMQ393333 AWM393333 BGI393333 BQE393333 CAA393333 CJW393333 CTS393333 DDO393333 DNK393333 DXG393333 EHC393333 EQY393333 FAU393333 FKQ393333 FUM393333 GEI393333 GOE393333 GYA393333 HHW393333 HRS393333 IBO393333 ILK393333 IVG393333 JFC393333 JOY393333 JYU393333 KIQ393333 KSM393333 LCI393333 LME393333 LWA393333 MFW393333 MPS393333 MZO393333 NJK393333 NTG393333 ODC393333 OMY393333 OWU393333 PGQ393333 PQM393333 QAI393333 QKE393333 QUA393333 RDW393333 RNS393333 RXO393333 SHK393333 SRG393333 TBC393333 TKY393333 TUU393333 UEQ393333 UOM393333 UYI393333 VIE393333 VSA393333 WBW393333 WLS393333 WVO393333 G458869 JC458869 SY458869 ACU458869 AMQ458869 AWM458869 BGI458869 BQE458869 CAA458869 CJW458869 CTS458869 DDO458869 DNK458869 DXG458869 EHC458869 EQY458869 FAU458869 FKQ458869 FUM458869 GEI458869 GOE458869 GYA458869 HHW458869 HRS458869 IBO458869 ILK458869 IVG458869 JFC458869 JOY458869 JYU458869 KIQ458869 KSM458869 LCI458869 LME458869 LWA458869 MFW458869 MPS458869 MZO458869 NJK458869 NTG458869 ODC458869 OMY458869 OWU458869 PGQ458869 PQM458869 QAI458869 QKE458869 QUA458869 RDW458869 RNS458869 RXO458869 SHK458869 SRG458869 TBC458869 TKY458869 TUU458869 UEQ458869 UOM458869 UYI458869 VIE458869 VSA458869 WBW458869 WLS458869 WVO458869 G524405 JC524405 SY524405 ACU524405 AMQ524405 AWM524405 BGI524405 BQE524405 CAA524405 CJW524405 CTS524405 DDO524405 DNK524405 DXG524405 EHC524405 EQY524405 FAU524405 FKQ524405 FUM524405 GEI524405 GOE524405 GYA524405 HHW524405 HRS524405 IBO524405 ILK524405 IVG524405 JFC524405 JOY524405 JYU524405 KIQ524405 KSM524405 LCI524405 LME524405 LWA524405 MFW524405 MPS524405 MZO524405 NJK524405 NTG524405 ODC524405 OMY524405 OWU524405 PGQ524405 PQM524405 QAI524405 QKE524405 QUA524405 RDW524405 RNS524405 RXO524405 SHK524405 SRG524405 TBC524405 TKY524405 TUU524405 UEQ524405 UOM524405 UYI524405 VIE524405 VSA524405 WBW524405 WLS524405 WVO524405 G589941 JC589941 SY589941 ACU589941 AMQ589941 AWM589941 BGI589941 BQE589941 CAA589941 CJW589941 CTS589941 DDO589941 DNK589941 DXG589941 EHC589941 EQY589941 FAU589941 FKQ589941 FUM589941 GEI589941 GOE589941 GYA589941 HHW589941 HRS589941 IBO589941 ILK589941 IVG589941 JFC589941 JOY589941 JYU589941 KIQ589941 KSM589941 LCI589941 LME589941 LWA589941 MFW589941 MPS589941 MZO589941 NJK589941 NTG589941 ODC589941 OMY589941 OWU589941 PGQ589941 PQM589941 QAI589941 QKE589941 QUA589941 RDW589941 RNS589941 RXO589941 SHK589941 SRG589941 TBC589941 TKY589941 TUU589941 UEQ589941 UOM589941 UYI589941 VIE589941 VSA589941 WBW589941 WLS589941 WVO589941 G655477 JC655477 SY655477 ACU655477 AMQ655477 AWM655477 BGI655477 BQE655477 CAA655477 CJW655477 CTS655477 DDO655477 DNK655477 DXG655477 EHC655477 EQY655477 FAU655477 FKQ655477 FUM655477 GEI655477 GOE655477 GYA655477 HHW655477 HRS655477 IBO655477 ILK655477 IVG655477 JFC655477 JOY655477 JYU655477 KIQ655477 KSM655477 LCI655477 LME655477 LWA655477 MFW655477 MPS655477 MZO655477 NJK655477 NTG655477 ODC655477 OMY655477 OWU655477 PGQ655477 PQM655477 QAI655477 QKE655477 QUA655477 RDW655477 RNS655477 RXO655477 SHK655477 SRG655477 TBC655477 TKY655477 TUU655477 UEQ655477 UOM655477 UYI655477 VIE655477 VSA655477 WBW655477 WLS655477 WVO655477 G721013 JC721013 SY721013 ACU721013 AMQ721013 AWM721013 BGI721013 BQE721013 CAA721013 CJW721013 CTS721013 DDO721013 DNK721013 DXG721013 EHC721013 EQY721013 FAU721013 FKQ721013 FUM721013 GEI721013 GOE721013 GYA721013 HHW721013 HRS721013 IBO721013 ILK721013 IVG721013 JFC721013 JOY721013 JYU721013 KIQ721013 KSM721013 LCI721013 LME721013 LWA721013 MFW721013 MPS721013 MZO721013 NJK721013 NTG721013 ODC721013 OMY721013 OWU721013 PGQ721013 PQM721013 QAI721013 QKE721013 QUA721013 RDW721013 RNS721013 RXO721013 SHK721013 SRG721013 TBC721013 TKY721013 TUU721013 UEQ721013 UOM721013 UYI721013 VIE721013 VSA721013 WBW721013 WLS721013 WVO721013 G786549 JC786549 SY786549 ACU786549 AMQ786549 AWM786549 BGI786549 BQE786549 CAA786549 CJW786549 CTS786549 DDO786549 DNK786549 DXG786549 EHC786549 EQY786549 FAU786549 FKQ786549 FUM786549 GEI786549 GOE786549 GYA786549 HHW786549 HRS786549 IBO786549 ILK786549 IVG786549 JFC786549 JOY786549 JYU786549 KIQ786549 KSM786549 LCI786549 LME786549 LWA786549 MFW786549 MPS786549 MZO786549 NJK786549 NTG786549 ODC786549 OMY786549 OWU786549 PGQ786549 PQM786549 QAI786549 QKE786549 QUA786549 RDW786549 RNS786549 RXO786549 SHK786549 SRG786549 TBC786549 TKY786549 TUU786549 UEQ786549 UOM786549 UYI786549 VIE786549 VSA786549 WBW786549 WLS786549 WVO786549 G852085 JC852085 SY852085 ACU852085 AMQ852085 AWM852085 BGI852085 BQE852085 CAA852085 CJW852085 CTS852085 DDO852085 DNK852085 DXG852085 EHC852085 EQY852085 FAU852085 FKQ852085 FUM852085 GEI852085 GOE852085 GYA852085 HHW852085 HRS852085 IBO852085 ILK852085 IVG852085 JFC852085 JOY852085 JYU852085 KIQ852085 KSM852085 LCI852085 LME852085 LWA852085 MFW852085 MPS852085 MZO852085 NJK852085 NTG852085 ODC852085 OMY852085 OWU852085 PGQ852085 PQM852085 QAI852085 QKE852085 QUA852085 RDW852085 RNS852085 RXO852085 SHK852085 SRG852085 TBC852085 TKY852085 TUU852085 UEQ852085 UOM852085 UYI852085 VIE852085 VSA852085 WBW852085 WLS852085 WVO852085 G917621 JC917621 SY917621 ACU917621 AMQ917621 AWM917621 BGI917621 BQE917621 CAA917621 CJW917621 CTS917621 DDO917621 DNK917621 DXG917621 EHC917621 EQY917621 FAU917621 FKQ917621 FUM917621 GEI917621 GOE917621 GYA917621 HHW917621 HRS917621 IBO917621 ILK917621 IVG917621 JFC917621 JOY917621 JYU917621 KIQ917621 KSM917621 LCI917621 LME917621 LWA917621 MFW917621 MPS917621 MZO917621 NJK917621 NTG917621 ODC917621 OMY917621 OWU917621 PGQ917621 PQM917621 QAI917621 QKE917621 QUA917621 RDW917621 RNS917621 RXO917621 SHK917621 SRG917621 TBC917621 TKY917621 TUU917621 UEQ917621 UOM917621 UYI917621 VIE917621 VSA917621 WBW917621 WLS917621 WVO917621 G983157 JC983157 SY983157 ACU983157 AMQ983157 AWM983157 BGI983157 BQE983157 CAA983157 CJW983157 CTS983157 DDO983157 DNK983157 DXG983157 EHC983157 EQY983157 FAU983157 FKQ983157 FUM983157 GEI983157 GOE983157 GYA983157 HHW983157 HRS983157 IBO983157 ILK983157 IVG983157 JFC983157 JOY983157 JYU983157 KIQ983157 KSM983157 LCI983157 LME983157 LWA983157 MFW983157 MPS983157 MZO983157 NJK983157 NTG983157 ODC983157 OMY983157 OWU983157 PGQ983157 PQM983157 QAI983157 QKE983157 QUA983157 RDW983157 RNS983157 RXO983157 SHK983157 SRG983157 TBC983157 TKY983157 TUU983157 UEQ983157 UOM983157 UYI983157 VIE983157 VSA983157 WBW983157 WLS983157 WVO983157 G121 JC121 SY121 ACU121 AMQ121 AWM121 BGI121 BQE121 CAA121 CJW121 CTS121 DDO121 DNK121 DXG121 EHC121 EQY121 FAU121 FKQ121 FUM121 GEI121 GOE121 GYA121 HHW121 HRS121 IBO121 ILK121 IVG121 JFC121 JOY121 JYU121 KIQ121 KSM121 LCI121 LME121 LWA121 MFW121 MPS121 MZO121 NJK121 NTG121 ODC121 OMY121 OWU121 PGQ121 PQM121 QAI121 QKE121 QUA121 RDW121 RNS121 RXO121 SHK121 SRG121 TBC121 TKY121 TUU121 UEQ121 UOM121 UYI121 VIE121 VSA121 WBW121 WLS121 WVO121 G65657 JC65657 SY65657 ACU65657 AMQ65657 AWM65657 BGI65657 BQE65657 CAA65657 CJW65657 CTS65657 DDO65657 DNK65657 DXG65657 EHC65657 EQY65657 FAU65657 FKQ65657 FUM65657 GEI65657 GOE65657 GYA65657 HHW65657 HRS65657 IBO65657 ILK65657 IVG65657 JFC65657 JOY65657 JYU65657 KIQ65657 KSM65657 LCI65657 LME65657 LWA65657 MFW65657 MPS65657 MZO65657 NJK65657 NTG65657 ODC65657 OMY65657 OWU65657 PGQ65657 PQM65657 QAI65657 QKE65657 QUA65657 RDW65657 RNS65657 RXO65657 SHK65657 SRG65657 TBC65657 TKY65657 TUU65657 UEQ65657 UOM65657 UYI65657 VIE65657 VSA65657 WBW65657 WLS65657 WVO65657 G131193 JC131193 SY131193 ACU131193 AMQ131193 AWM131193 BGI131193 BQE131193 CAA131193 CJW131193 CTS131193 DDO131193 DNK131193 DXG131193 EHC131193 EQY131193 FAU131193 FKQ131193 FUM131193 GEI131193 GOE131193 GYA131193 HHW131193 HRS131193 IBO131193 ILK131193 IVG131193 JFC131193 JOY131193 JYU131193 KIQ131193 KSM131193 LCI131193 LME131193 LWA131193 MFW131193 MPS131193 MZO131193 NJK131193 NTG131193 ODC131193 OMY131193 OWU131193 PGQ131193 PQM131193 QAI131193 QKE131193 QUA131193 RDW131193 RNS131193 RXO131193 SHK131193 SRG131193 TBC131193 TKY131193 TUU131193 UEQ131193 UOM131193 UYI131193 VIE131193 VSA131193 WBW131193 WLS131193 WVO131193 G196729 JC196729 SY196729 ACU196729 AMQ196729 AWM196729 BGI196729 BQE196729 CAA196729 CJW196729 CTS196729 DDO196729 DNK196729 DXG196729 EHC196729 EQY196729 FAU196729 FKQ196729 FUM196729 GEI196729 GOE196729 GYA196729 HHW196729 HRS196729 IBO196729 ILK196729 IVG196729 JFC196729 JOY196729 JYU196729 KIQ196729 KSM196729 LCI196729 LME196729 LWA196729 MFW196729 MPS196729 MZO196729 NJK196729 NTG196729 ODC196729 OMY196729 OWU196729 PGQ196729 PQM196729 QAI196729 QKE196729 QUA196729 RDW196729 RNS196729 RXO196729 SHK196729 SRG196729 TBC196729 TKY196729 TUU196729 UEQ196729 UOM196729 UYI196729 VIE196729 VSA196729 WBW196729 WLS196729 WVO196729 G262265 JC262265 SY262265 ACU262265 AMQ262265 AWM262265 BGI262265 BQE262265 CAA262265 CJW262265 CTS262265 DDO262265 DNK262265 DXG262265 EHC262265 EQY262265 FAU262265 FKQ262265 FUM262265 GEI262265 GOE262265 GYA262265 HHW262265 HRS262265 IBO262265 ILK262265 IVG262265 JFC262265 JOY262265 JYU262265 KIQ262265 KSM262265 LCI262265 LME262265 LWA262265 MFW262265 MPS262265 MZO262265 NJK262265 NTG262265 ODC262265 OMY262265 OWU262265 PGQ262265 PQM262265 QAI262265 QKE262265 QUA262265 RDW262265 RNS262265 RXO262265 SHK262265 SRG262265 TBC262265 TKY262265 TUU262265 UEQ262265 UOM262265 UYI262265 VIE262265 VSA262265 WBW262265 WLS262265 WVO262265 G327801 JC327801 SY327801 ACU327801 AMQ327801 AWM327801 BGI327801 BQE327801 CAA327801 CJW327801 CTS327801 DDO327801 DNK327801 DXG327801 EHC327801 EQY327801 FAU327801 FKQ327801 FUM327801 GEI327801 GOE327801 GYA327801 HHW327801 HRS327801 IBO327801 ILK327801 IVG327801 JFC327801 JOY327801 JYU327801 KIQ327801 KSM327801 LCI327801 LME327801 LWA327801 MFW327801 MPS327801 MZO327801 NJK327801 NTG327801 ODC327801 OMY327801 OWU327801 PGQ327801 PQM327801 QAI327801 QKE327801 QUA327801 RDW327801 RNS327801 RXO327801 SHK327801 SRG327801 TBC327801 TKY327801 TUU327801 UEQ327801 UOM327801 UYI327801 VIE327801 VSA327801 WBW327801 WLS327801 WVO327801 G393337 JC393337 SY393337 ACU393337 AMQ393337 AWM393337 BGI393337 BQE393337 CAA393337 CJW393337 CTS393337 DDO393337 DNK393337 DXG393337 EHC393337 EQY393337 FAU393337 FKQ393337 FUM393337 GEI393337 GOE393337 GYA393337 HHW393337 HRS393337 IBO393337 ILK393337 IVG393337 JFC393337 JOY393337 JYU393337 KIQ393337 KSM393337 LCI393337 LME393337 LWA393337 MFW393337 MPS393337 MZO393337 NJK393337 NTG393337 ODC393337 OMY393337 OWU393337 PGQ393337 PQM393337 QAI393337 QKE393337 QUA393337 RDW393337 RNS393337 RXO393337 SHK393337 SRG393337 TBC393337 TKY393337 TUU393337 UEQ393337 UOM393337 UYI393337 VIE393337 VSA393337 WBW393337 WLS393337 WVO393337 G458873 JC458873 SY458873 ACU458873 AMQ458873 AWM458873 BGI458873 BQE458873 CAA458873 CJW458873 CTS458873 DDO458873 DNK458873 DXG458873 EHC458873 EQY458873 FAU458873 FKQ458873 FUM458873 GEI458873 GOE458873 GYA458873 HHW458873 HRS458873 IBO458873 ILK458873 IVG458873 JFC458873 JOY458873 JYU458873 KIQ458873 KSM458873 LCI458873 LME458873 LWA458873 MFW458873 MPS458873 MZO458873 NJK458873 NTG458873 ODC458873 OMY458873 OWU458873 PGQ458873 PQM458873 QAI458873 QKE458873 QUA458873 RDW458873 RNS458873 RXO458873 SHK458873 SRG458873 TBC458873 TKY458873 TUU458873 UEQ458873 UOM458873 UYI458873 VIE458873 VSA458873 WBW458873 WLS458873 WVO458873 G524409 JC524409 SY524409 ACU524409 AMQ524409 AWM524409 BGI524409 BQE524409 CAA524409 CJW524409 CTS524409 DDO524409 DNK524409 DXG524409 EHC524409 EQY524409 FAU524409 FKQ524409 FUM524409 GEI524409 GOE524409 GYA524409 HHW524409 HRS524409 IBO524409 ILK524409 IVG524409 JFC524409 JOY524409 JYU524409 KIQ524409 KSM524409 LCI524409 LME524409 LWA524409 MFW524409 MPS524409 MZO524409 NJK524409 NTG524409 ODC524409 OMY524409 OWU524409 PGQ524409 PQM524409 QAI524409 QKE524409 QUA524409 RDW524409 RNS524409 RXO524409 SHK524409 SRG524409 TBC524409 TKY524409 TUU524409 UEQ524409 UOM524409 UYI524409 VIE524409 VSA524409 WBW524409 WLS524409 WVO524409 G589945 JC589945 SY589945 ACU589945 AMQ589945 AWM589945 BGI589945 BQE589945 CAA589945 CJW589945 CTS589945 DDO589945 DNK589945 DXG589945 EHC589945 EQY589945 FAU589945 FKQ589945 FUM589945 GEI589945 GOE589945 GYA589945 HHW589945 HRS589945 IBO589945 ILK589945 IVG589945 JFC589945 JOY589945 JYU589945 KIQ589945 KSM589945 LCI589945 LME589945 LWA589945 MFW589945 MPS589945 MZO589945 NJK589945 NTG589945 ODC589945 OMY589945 OWU589945 PGQ589945 PQM589945 QAI589945 QKE589945 QUA589945 RDW589945 RNS589945 RXO589945 SHK589945 SRG589945 TBC589945 TKY589945 TUU589945 UEQ589945 UOM589945 UYI589945 VIE589945 VSA589945 WBW589945 WLS589945 WVO589945 G655481 JC655481 SY655481 ACU655481 AMQ655481 AWM655481 BGI655481 BQE655481 CAA655481 CJW655481 CTS655481 DDO655481 DNK655481 DXG655481 EHC655481 EQY655481 FAU655481 FKQ655481 FUM655481 GEI655481 GOE655481 GYA655481 HHW655481 HRS655481 IBO655481 ILK655481 IVG655481 JFC655481 JOY655481 JYU655481 KIQ655481 KSM655481 LCI655481 LME655481 LWA655481 MFW655481 MPS655481 MZO655481 NJK655481 NTG655481 ODC655481 OMY655481 OWU655481 PGQ655481 PQM655481 QAI655481 QKE655481 QUA655481 RDW655481 RNS655481 RXO655481 SHK655481 SRG655481 TBC655481 TKY655481 TUU655481 UEQ655481 UOM655481 UYI655481 VIE655481 VSA655481 WBW655481 WLS655481 WVO655481 G721017 JC721017 SY721017 ACU721017 AMQ721017 AWM721017 BGI721017 BQE721017 CAA721017 CJW721017 CTS721017 DDO721017 DNK721017 DXG721017 EHC721017 EQY721017 FAU721017 FKQ721017 FUM721017 GEI721017 GOE721017 GYA721017 HHW721017 HRS721017 IBO721017 ILK721017 IVG721017 JFC721017 JOY721017 JYU721017 KIQ721017 KSM721017 LCI721017 LME721017 LWA721017 MFW721017 MPS721017 MZO721017 NJK721017 NTG721017 ODC721017 OMY721017 OWU721017 PGQ721017 PQM721017 QAI721017 QKE721017 QUA721017 RDW721017 RNS721017 RXO721017 SHK721017 SRG721017 TBC721017 TKY721017 TUU721017 UEQ721017 UOM721017 UYI721017 VIE721017 VSA721017 WBW721017 WLS721017 WVO721017 G786553 JC786553 SY786553 ACU786553 AMQ786553 AWM786553 BGI786553 BQE786553 CAA786553 CJW786553 CTS786553 DDO786553 DNK786553 DXG786553 EHC786553 EQY786553 FAU786553 FKQ786553 FUM786553 GEI786553 GOE786553 GYA786553 HHW786553 HRS786553 IBO786553 ILK786553 IVG786553 JFC786553 JOY786553 JYU786553 KIQ786553 KSM786553 LCI786553 LME786553 LWA786553 MFW786553 MPS786553 MZO786553 NJK786553 NTG786553 ODC786553 OMY786553 OWU786553 PGQ786553 PQM786553 QAI786553 QKE786553 QUA786553 RDW786553 RNS786553 RXO786553 SHK786553 SRG786553 TBC786553 TKY786553 TUU786553 UEQ786553 UOM786553 UYI786553 VIE786553 VSA786553 WBW786553 WLS786553 WVO786553 G852089 JC852089 SY852089 ACU852089 AMQ852089 AWM852089 BGI852089 BQE852089 CAA852089 CJW852089 CTS852089 DDO852089 DNK852089 DXG852089 EHC852089 EQY852089 FAU852089 FKQ852089 FUM852089 GEI852089 GOE852089 GYA852089 HHW852089 HRS852089 IBO852089 ILK852089 IVG852089 JFC852089 JOY852089 JYU852089 KIQ852089 KSM852089 LCI852089 LME852089 LWA852089 MFW852089 MPS852089 MZO852089 NJK852089 NTG852089 ODC852089 OMY852089 OWU852089 PGQ852089 PQM852089 QAI852089 QKE852089 QUA852089 RDW852089 RNS852089 RXO852089 SHK852089 SRG852089 TBC852089 TKY852089 TUU852089 UEQ852089 UOM852089 UYI852089 VIE852089 VSA852089 WBW852089 WLS852089 WVO852089 G917625 JC917625 SY917625 ACU917625 AMQ917625 AWM917625 BGI917625 BQE917625 CAA917625 CJW917625 CTS917625 DDO917625 DNK917625 DXG917625 EHC917625 EQY917625 FAU917625 FKQ917625 FUM917625 GEI917625 GOE917625 GYA917625 HHW917625 HRS917625 IBO917625 ILK917625 IVG917625 JFC917625 JOY917625 JYU917625 KIQ917625 KSM917625 LCI917625 LME917625 LWA917625 MFW917625 MPS917625 MZO917625 NJK917625 NTG917625 ODC917625 OMY917625 OWU917625 PGQ917625 PQM917625 QAI917625 QKE917625 QUA917625 RDW917625 RNS917625 RXO917625 SHK917625 SRG917625 TBC917625 TKY917625 TUU917625 UEQ917625 UOM917625 UYI917625 VIE917625 VSA917625 WBW917625 WLS917625 WVO917625 G983161 JC983161 SY983161 ACU983161 AMQ983161 AWM983161 BGI983161 BQE983161 CAA983161 CJW983161 CTS983161 DDO983161 DNK983161 DXG983161 EHC983161 EQY983161 FAU983161 FKQ983161 FUM983161 GEI983161 GOE983161 GYA983161 HHW983161 HRS983161 IBO983161 ILK983161 IVG983161 JFC983161 JOY983161 JYU983161 KIQ983161 KSM983161 LCI983161 LME983161 LWA983161 MFW983161 MPS983161 MZO983161 NJK983161 NTG983161 ODC983161 OMY983161 OWU983161 PGQ983161 PQM983161 QAI983161 QKE983161 QUA983161 RDW983161 RNS983161 RXO983161 SHK983161 SRG983161 TBC983161 TKY983161 TUU983161 UEQ983161 UOM983161 UYI983161 VIE983161 VSA983161 WBW983161 WLS983161 WVO983161 Q65596:U65596 JM65596:JQ65596 TI65596:TM65596 ADE65596:ADI65596 ANA65596:ANE65596 AWW65596:AXA65596 BGS65596:BGW65596 BQO65596:BQS65596 CAK65596:CAO65596 CKG65596:CKK65596 CUC65596:CUG65596 DDY65596:DEC65596 DNU65596:DNY65596 DXQ65596:DXU65596 EHM65596:EHQ65596 ERI65596:ERM65596 FBE65596:FBI65596 FLA65596:FLE65596 FUW65596:FVA65596 GES65596:GEW65596 GOO65596:GOS65596 GYK65596:GYO65596 HIG65596:HIK65596 HSC65596:HSG65596 IBY65596:ICC65596 ILU65596:ILY65596 IVQ65596:IVU65596 JFM65596:JFQ65596 JPI65596:JPM65596 JZE65596:JZI65596 KJA65596:KJE65596 KSW65596:KTA65596 LCS65596:LCW65596 LMO65596:LMS65596 LWK65596:LWO65596 MGG65596:MGK65596 MQC65596:MQG65596 MZY65596:NAC65596 NJU65596:NJY65596 NTQ65596:NTU65596 ODM65596:ODQ65596 ONI65596:ONM65596 OXE65596:OXI65596 PHA65596:PHE65596 PQW65596:PRA65596 QAS65596:QAW65596 QKO65596:QKS65596 QUK65596:QUO65596 REG65596:REK65596 ROC65596:ROG65596 RXY65596:RYC65596 SHU65596:SHY65596 SRQ65596:SRU65596 TBM65596:TBQ65596 TLI65596:TLM65596 TVE65596:TVI65596 UFA65596:UFE65596 UOW65596:UPA65596 UYS65596:UYW65596 VIO65596:VIS65596 VSK65596:VSO65596 WCG65596:WCK65596 WMC65596:WMG65596 WVY65596:WWC65596 Q131132:U131132 JM131132:JQ131132 TI131132:TM131132 ADE131132:ADI131132 ANA131132:ANE131132 AWW131132:AXA131132 BGS131132:BGW131132 BQO131132:BQS131132 CAK131132:CAO131132 CKG131132:CKK131132 CUC131132:CUG131132 DDY131132:DEC131132 DNU131132:DNY131132 DXQ131132:DXU131132 EHM131132:EHQ131132 ERI131132:ERM131132 FBE131132:FBI131132 FLA131132:FLE131132 FUW131132:FVA131132 GES131132:GEW131132 GOO131132:GOS131132 GYK131132:GYO131132 HIG131132:HIK131132 HSC131132:HSG131132 IBY131132:ICC131132 ILU131132:ILY131132 IVQ131132:IVU131132 JFM131132:JFQ131132 JPI131132:JPM131132 JZE131132:JZI131132 KJA131132:KJE131132 KSW131132:KTA131132 LCS131132:LCW131132 LMO131132:LMS131132 LWK131132:LWO131132 MGG131132:MGK131132 MQC131132:MQG131132 MZY131132:NAC131132 NJU131132:NJY131132 NTQ131132:NTU131132 ODM131132:ODQ131132 ONI131132:ONM131132 OXE131132:OXI131132 PHA131132:PHE131132 PQW131132:PRA131132 QAS131132:QAW131132 QKO131132:QKS131132 QUK131132:QUO131132 REG131132:REK131132 ROC131132:ROG131132 RXY131132:RYC131132 SHU131132:SHY131132 SRQ131132:SRU131132 TBM131132:TBQ131132 TLI131132:TLM131132 TVE131132:TVI131132 UFA131132:UFE131132 UOW131132:UPA131132 UYS131132:UYW131132 VIO131132:VIS131132 VSK131132:VSO131132 WCG131132:WCK131132 WMC131132:WMG131132 WVY131132:WWC131132 Q196668:U196668 JM196668:JQ196668 TI196668:TM196668 ADE196668:ADI196668 ANA196668:ANE196668 AWW196668:AXA196668 BGS196668:BGW196668 BQO196668:BQS196668 CAK196668:CAO196668 CKG196668:CKK196668 CUC196668:CUG196668 DDY196668:DEC196668 DNU196668:DNY196668 DXQ196668:DXU196668 EHM196668:EHQ196668 ERI196668:ERM196668 FBE196668:FBI196668 FLA196668:FLE196668 FUW196668:FVA196668 GES196668:GEW196668 GOO196668:GOS196668 GYK196668:GYO196668 HIG196668:HIK196668 HSC196668:HSG196668 IBY196668:ICC196668 ILU196668:ILY196668 IVQ196668:IVU196668 JFM196668:JFQ196668 JPI196668:JPM196668 JZE196668:JZI196668 KJA196668:KJE196668 KSW196668:KTA196668 LCS196668:LCW196668 LMO196668:LMS196668 LWK196668:LWO196668 MGG196668:MGK196668 MQC196668:MQG196668 MZY196668:NAC196668 NJU196668:NJY196668 NTQ196668:NTU196668 ODM196668:ODQ196668 ONI196668:ONM196668 OXE196668:OXI196668 PHA196668:PHE196668 PQW196668:PRA196668 QAS196668:QAW196668 QKO196668:QKS196668 QUK196668:QUO196668 REG196668:REK196668 ROC196668:ROG196668 RXY196668:RYC196668 SHU196668:SHY196668 SRQ196668:SRU196668 TBM196668:TBQ196668 TLI196668:TLM196668 TVE196668:TVI196668 UFA196668:UFE196668 UOW196668:UPA196668 UYS196668:UYW196668 VIO196668:VIS196668 VSK196668:VSO196668 WCG196668:WCK196668 WMC196668:WMG196668 WVY196668:WWC196668 Q262204:U262204 JM262204:JQ262204 TI262204:TM262204 ADE262204:ADI262204 ANA262204:ANE262204 AWW262204:AXA262204 BGS262204:BGW262204 BQO262204:BQS262204 CAK262204:CAO262204 CKG262204:CKK262204 CUC262204:CUG262204 DDY262204:DEC262204 DNU262204:DNY262204 DXQ262204:DXU262204 EHM262204:EHQ262204 ERI262204:ERM262204 FBE262204:FBI262204 FLA262204:FLE262204 FUW262204:FVA262204 GES262204:GEW262204 GOO262204:GOS262204 GYK262204:GYO262204 HIG262204:HIK262204 HSC262204:HSG262204 IBY262204:ICC262204 ILU262204:ILY262204 IVQ262204:IVU262204 JFM262204:JFQ262204 JPI262204:JPM262204 JZE262204:JZI262204 KJA262204:KJE262204 KSW262204:KTA262204 LCS262204:LCW262204 LMO262204:LMS262204 LWK262204:LWO262204 MGG262204:MGK262204 MQC262204:MQG262204 MZY262204:NAC262204 NJU262204:NJY262204 NTQ262204:NTU262204 ODM262204:ODQ262204 ONI262204:ONM262204 OXE262204:OXI262204 PHA262204:PHE262204 PQW262204:PRA262204 QAS262204:QAW262204 QKO262204:QKS262204 QUK262204:QUO262204 REG262204:REK262204 ROC262204:ROG262204 RXY262204:RYC262204 SHU262204:SHY262204 SRQ262204:SRU262204 TBM262204:TBQ262204 TLI262204:TLM262204 TVE262204:TVI262204 UFA262204:UFE262204 UOW262204:UPA262204 UYS262204:UYW262204 VIO262204:VIS262204 VSK262204:VSO262204 WCG262204:WCK262204 WMC262204:WMG262204 WVY262204:WWC262204 Q327740:U327740 JM327740:JQ327740 TI327740:TM327740 ADE327740:ADI327740 ANA327740:ANE327740 AWW327740:AXA327740 BGS327740:BGW327740 BQO327740:BQS327740 CAK327740:CAO327740 CKG327740:CKK327740 CUC327740:CUG327740 DDY327740:DEC327740 DNU327740:DNY327740 DXQ327740:DXU327740 EHM327740:EHQ327740 ERI327740:ERM327740 FBE327740:FBI327740 FLA327740:FLE327740 FUW327740:FVA327740 GES327740:GEW327740 GOO327740:GOS327740 GYK327740:GYO327740 HIG327740:HIK327740 HSC327740:HSG327740 IBY327740:ICC327740 ILU327740:ILY327740 IVQ327740:IVU327740 JFM327740:JFQ327740 JPI327740:JPM327740 JZE327740:JZI327740 KJA327740:KJE327740 KSW327740:KTA327740 LCS327740:LCW327740 LMO327740:LMS327740 LWK327740:LWO327740 MGG327740:MGK327740 MQC327740:MQG327740 MZY327740:NAC327740 NJU327740:NJY327740 NTQ327740:NTU327740 ODM327740:ODQ327740 ONI327740:ONM327740 OXE327740:OXI327740 PHA327740:PHE327740 PQW327740:PRA327740 QAS327740:QAW327740 QKO327740:QKS327740 QUK327740:QUO327740 REG327740:REK327740 ROC327740:ROG327740 RXY327740:RYC327740 SHU327740:SHY327740 SRQ327740:SRU327740 TBM327740:TBQ327740 TLI327740:TLM327740 TVE327740:TVI327740 UFA327740:UFE327740 UOW327740:UPA327740 UYS327740:UYW327740 VIO327740:VIS327740 VSK327740:VSO327740 WCG327740:WCK327740 WMC327740:WMG327740 WVY327740:WWC327740 Q393276:U393276 JM393276:JQ393276 TI393276:TM393276 ADE393276:ADI393276 ANA393276:ANE393276 AWW393276:AXA393276 BGS393276:BGW393276 BQO393276:BQS393276 CAK393276:CAO393276 CKG393276:CKK393276 CUC393276:CUG393276 DDY393276:DEC393276 DNU393276:DNY393276 DXQ393276:DXU393276 EHM393276:EHQ393276 ERI393276:ERM393276 FBE393276:FBI393276 FLA393276:FLE393276 FUW393276:FVA393276 GES393276:GEW393276 GOO393276:GOS393276 GYK393276:GYO393276 HIG393276:HIK393276 HSC393276:HSG393276 IBY393276:ICC393276 ILU393276:ILY393276 IVQ393276:IVU393276 JFM393276:JFQ393276 JPI393276:JPM393276 JZE393276:JZI393276 KJA393276:KJE393276 KSW393276:KTA393276 LCS393276:LCW393276 LMO393276:LMS393276 LWK393276:LWO393276 MGG393276:MGK393276 MQC393276:MQG393276 MZY393276:NAC393276 NJU393276:NJY393276 NTQ393276:NTU393276 ODM393276:ODQ393276 ONI393276:ONM393276 OXE393276:OXI393276 PHA393276:PHE393276 PQW393276:PRA393276 QAS393276:QAW393276 QKO393276:QKS393276 QUK393276:QUO393276 REG393276:REK393276 ROC393276:ROG393276 RXY393276:RYC393276 SHU393276:SHY393276 SRQ393276:SRU393276 TBM393276:TBQ393276 TLI393276:TLM393276 TVE393276:TVI393276 UFA393276:UFE393276 UOW393276:UPA393276 UYS393276:UYW393276 VIO393276:VIS393276 VSK393276:VSO393276 WCG393276:WCK393276 WMC393276:WMG393276 WVY393276:WWC393276 Q458812:U458812 JM458812:JQ458812 TI458812:TM458812 ADE458812:ADI458812 ANA458812:ANE458812 AWW458812:AXA458812 BGS458812:BGW458812 BQO458812:BQS458812 CAK458812:CAO458812 CKG458812:CKK458812 CUC458812:CUG458812 DDY458812:DEC458812 DNU458812:DNY458812 DXQ458812:DXU458812 EHM458812:EHQ458812 ERI458812:ERM458812 FBE458812:FBI458812 FLA458812:FLE458812 FUW458812:FVA458812 GES458812:GEW458812 GOO458812:GOS458812 GYK458812:GYO458812 HIG458812:HIK458812 HSC458812:HSG458812 IBY458812:ICC458812 ILU458812:ILY458812 IVQ458812:IVU458812 JFM458812:JFQ458812 JPI458812:JPM458812 JZE458812:JZI458812 KJA458812:KJE458812 KSW458812:KTA458812 LCS458812:LCW458812 LMO458812:LMS458812 LWK458812:LWO458812 MGG458812:MGK458812 MQC458812:MQG458812 MZY458812:NAC458812 NJU458812:NJY458812 NTQ458812:NTU458812 ODM458812:ODQ458812 ONI458812:ONM458812 OXE458812:OXI458812 PHA458812:PHE458812 PQW458812:PRA458812 QAS458812:QAW458812 QKO458812:QKS458812 QUK458812:QUO458812 REG458812:REK458812 ROC458812:ROG458812 RXY458812:RYC458812 SHU458812:SHY458812 SRQ458812:SRU458812 TBM458812:TBQ458812 TLI458812:TLM458812 TVE458812:TVI458812 UFA458812:UFE458812 UOW458812:UPA458812 UYS458812:UYW458812 VIO458812:VIS458812 VSK458812:VSO458812 WCG458812:WCK458812 WMC458812:WMG458812 WVY458812:WWC458812 Q524348:U524348 JM524348:JQ524348 TI524348:TM524348 ADE524348:ADI524348 ANA524348:ANE524348 AWW524348:AXA524348 BGS524348:BGW524348 BQO524348:BQS524348 CAK524348:CAO524348 CKG524348:CKK524348 CUC524348:CUG524348 DDY524348:DEC524348 DNU524348:DNY524348 DXQ524348:DXU524348 EHM524348:EHQ524348 ERI524348:ERM524348 FBE524348:FBI524348 FLA524348:FLE524348 FUW524348:FVA524348 GES524348:GEW524348 GOO524348:GOS524348 GYK524348:GYO524348 HIG524348:HIK524348 HSC524348:HSG524348 IBY524348:ICC524348 ILU524348:ILY524348 IVQ524348:IVU524348 JFM524348:JFQ524348 JPI524348:JPM524348 JZE524348:JZI524348 KJA524348:KJE524348 KSW524348:KTA524348 LCS524348:LCW524348 LMO524348:LMS524348 LWK524348:LWO524348 MGG524348:MGK524348 MQC524348:MQG524348 MZY524348:NAC524348 NJU524348:NJY524348 NTQ524348:NTU524348 ODM524348:ODQ524348 ONI524348:ONM524348 OXE524348:OXI524348 PHA524348:PHE524348 PQW524348:PRA524348 QAS524348:QAW524348 QKO524348:QKS524348 QUK524348:QUO524348 REG524348:REK524348 ROC524348:ROG524348 RXY524348:RYC524348 SHU524348:SHY524348 SRQ524348:SRU524348 TBM524348:TBQ524348 TLI524348:TLM524348 TVE524348:TVI524348 UFA524348:UFE524348 UOW524348:UPA524348 UYS524348:UYW524348 VIO524348:VIS524348 VSK524348:VSO524348 WCG524348:WCK524348 WMC524348:WMG524348 WVY524348:WWC524348 Q589884:U589884 JM589884:JQ589884 TI589884:TM589884 ADE589884:ADI589884 ANA589884:ANE589884 AWW589884:AXA589884 BGS589884:BGW589884 BQO589884:BQS589884 CAK589884:CAO589884 CKG589884:CKK589884 CUC589884:CUG589884 DDY589884:DEC589884 DNU589884:DNY589884 DXQ589884:DXU589884 EHM589884:EHQ589884 ERI589884:ERM589884 FBE589884:FBI589884 FLA589884:FLE589884 FUW589884:FVA589884 GES589884:GEW589884 GOO589884:GOS589884 GYK589884:GYO589884 HIG589884:HIK589884 HSC589884:HSG589884 IBY589884:ICC589884 ILU589884:ILY589884 IVQ589884:IVU589884 JFM589884:JFQ589884 JPI589884:JPM589884 JZE589884:JZI589884 KJA589884:KJE589884 KSW589884:KTA589884 LCS589884:LCW589884 LMO589884:LMS589884 LWK589884:LWO589884 MGG589884:MGK589884 MQC589884:MQG589884 MZY589884:NAC589884 NJU589884:NJY589884 NTQ589884:NTU589884 ODM589884:ODQ589884 ONI589884:ONM589884 OXE589884:OXI589884 PHA589884:PHE589884 PQW589884:PRA589884 QAS589884:QAW589884 QKO589884:QKS589884 QUK589884:QUO589884 REG589884:REK589884 ROC589884:ROG589884 RXY589884:RYC589884 SHU589884:SHY589884 SRQ589884:SRU589884 TBM589884:TBQ589884 TLI589884:TLM589884 TVE589884:TVI589884 UFA589884:UFE589884 UOW589884:UPA589884 UYS589884:UYW589884 VIO589884:VIS589884 VSK589884:VSO589884 WCG589884:WCK589884 WMC589884:WMG589884 WVY589884:WWC589884 Q655420:U655420 JM655420:JQ655420 TI655420:TM655420 ADE655420:ADI655420 ANA655420:ANE655420 AWW655420:AXA655420 BGS655420:BGW655420 BQO655420:BQS655420 CAK655420:CAO655420 CKG655420:CKK655420 CUC655420:CUG655420 DDY655420:DEC655420 DNU655420:DNY655420 DXQ655420:DXU655420 EHM655420:EHQ655420 ERI655420:ERM655420 FBE655420:FBI655420 FLA655420:FLE655420 FUW655420:FVA655420 GES655420:GEW655420 GOO655420:GOS655420 GYK655420:GYO655420 HIG655420:HIK655420 HSC655420:HSG655420 IBY655420:ICC655420 ILU655420:ILY655420 IVQ655420:IVU655420 JFM655420:JFQ655420 JPI655420:JPM655420 JZE655420:JZI655420 KJA655420:KJE655420 KSW655420:KTA655420 LCS655420:LCW655420 LMO655420:LMS655420 LWK655420:LWO655420 MGG655420:MGK655420 MQC655420:MQG655420 MZY655420:NAC655420 NJU655420:NJY655420 NTQ655420:NTU655420 ODM655420:ODQ655420 ONI655420:ONM655420 OXE655420:OXI655420 PHA655420:PHE655420 PQW655420:PRA655420 QAS655420:QAW655420 QKO655420:QKS655420 QUK655420:QUO655420 REG655420:REK655420 ROC655420:ROG655420 RXY655420:RYC655420 SHU655420:SHY655420 SRQ655420:SRU655420 TBM655420:TBQ655420 TLI655420:TLM655420 TVE655420:TVI655420 UFA655420:UFE655420 UOW655420:UPA655420 UYS655420:UYW655420 VIO655420:VIS655420 VSK655420:VSO655420 WCG655420:WCK655420 WMC655420:WMG655420 WVY655420:WWC655420 Q720956:U720956 JM720956:JQ720956 TI720956:TM720956 ADE720956:ADI720956 ANA720956:ANE720956 AWW720956:AXA720956 BGS720956:BGW720956 BQO720956:BQS720956 CAK720956:CAO720956 CKG720956:CKK720956 CUC720956:CUG720956 DDY720956:DEC720956 DNU720956:DNY720956 DXQ720956:DXU720956 EHM720956:EHQ720956 ERI720956:ERM720956 FBE720956:FBI720956 FLA720956:FLE720956 FUW720956:FVA720956 GES720956:GEW720956 GOO720956:GOS720956 GYK720956:GYO720956 HIG720956:HIK720956 HSC720956:HSG720956 IBY720956:ICC720956 ILU720956:ILY720956 IVQ720956:IVU720956 JFM720956:JFQ720956 JPI720956:JPM720956 JZE720956:JZI720956 KJA720956:KJE720956 KSW720956:KTA720956 LCS720956:LCW720956 LMO720956:LMS720956 LWK720956:LWO720956 MGG720956:MGK720956 MQC720956:MQG720956 MZY720956:NAC720956 NJU720956:NJY720956 NTQ720956:NTU720956 ODM720956:ODQ720956 ONI720956:ONM720956 OXE720956:OXI720956 PHA720956:PHE720956 PQW720956:PRA720956 QAS720956:QAW720956 QKO720956:QKS720956 QUK720956:QUO720956 REG720956:REK720956 ROC720956:ROG720956 RXY720956:RYC720956 SHU720956:SHY720956 SRQ720956:SRU720956 TBM720956:TBQ720956 TLI720956:TLM720956 TVE720956:TVI720956 UFA720956:UFE720956 UOW720956:UPA720956 UYS720956:UYW720956 VIO720956:VIS720956 VSK720956:VSO720956 WCG720956:WCK720956 WMC720956:WMG720956 WVY720956:WWC720956 Q786492:U786492 JM786492:JQ786492 TI786492:TM786492 ADE786492:ADI786492 ANA786492:ANE786492 AWW786492:AXA786492 BGS786492:BGW786492 BQO786492:BQS786492 CAK786492:CAO786492 CKG786492:CKK786492 CUC786492:CUG786492 DDY786492:DEC786492 DNU786492:DNY786492 DXQ786492:DXU786492 EHM786492:EHQ786492 ERI786492:ERM786492 FBE786492:FBI786492 FLA786492:FLE786492 FUW786492:FVA786492 GES786492:GEW786492 GOO786492:GOS786492 GYK786492:GYO786492 HIG786492:HIK786492 HSC786492:HSG786492 IBY786492:ICC786492 ILU786492:ILY786492 IVQ786492:IVU786492 JFM786492:JFQ786492 JPI786492:JPM786492 JZE786492:JZI786492 KJA786492:KJE786492 KSW786492:KTA786492 LCS786492:LCW786492 LMO786492:LMS786492 LWK786492:LWO786492 MGG786492:MGK786492 MQC786492:MQG786492 MZY786492:NAC786492 NJU786492:NJY786492 NTQ786492:NTU786492 ODM786492:ODQ786492 ONI786492:ONM786492 OXE786492:OXI786492 PHA786492:PHE786492 PQW786492:PRA786492 QAS786492:QAW786492 QKO786492:QKS786492 QUK786492:QUO786492 REG786492:REK786492 ROC786492:ROG786492 RXY786492:RYC786492 SHU786492:SHY786492 SRQ786492:SRU786492 TBM786492:TBQ786492 TLI786492:TLM786492 TVE786492:TVI786492 UFA786492:UFE786492 UOW786492:UPA786492 UYS786492:UYW786492 VIO786492:VIS786492 VSK786492:VSO786492 WCG786492:WCK786492 WMC786492:WMG786492 WVY786492:WWC786492 Q852028:U852028 JM852028:JQ852028 TI852028:TM852028 ADE852028:ADI852028 ANA852028:ANE852028 AWW852028:AXA852028 BGS852028:BGW852028 BQO852028:BQS852028 CAK852028:CAO852028 CKG852028:CKK852028 CUC852028:CUG852028 DDY852028:DEC852028 DNU852028:DNY852028 DXQ852028:DXU852028 EHM852028:EHQ852028 ERI852028:ERM852028 FBE852028:FBI852028 FLA852028:FLE852028 FUW852028:FVA852028 GES852028:GEW852028 GOO852028:GOS852028 GYK852028:GYO852028 HIG852028:HIK852028 HSC852028:HSG852028 IBY852028:ICC852028 ILU852028:ILY852028 IVQ852028:IVU852028 JFM852028:JFQ852028 JPI852028:JPM852028 JZE852028:JZI852028 KJA852028:KJE852028 KSW852028:KTA852028 LCS852028:LCW852028 LMO852028:LMS852028 LWK852028:LWO852028 MGG852028:MGK852028 MQC852028:MQG852028 MZY852028:NAC852028 NJU852028:NJY852028 NTQ852028:NTU852028 ODM852028:ODQ852028 ONI852028:ONM852028 OXE852028:OXI852028 PHA852028:PHE852028 PQW852028:PRA852028 QAS852028:QAW852028 QKO852028:QKS852028 QUK852028:QUO852028 REG852028:REK852028 ROC852028:ROG852028 RXY852028:RYC852028 SHU852028:SHY852028 SRQ852028:SRU852028 TBM852028:TBQ852028 TLI852028:TLM852028 TVE852028:TVI852028 UFA852028:UFE852028 UOW852028:UPA852028 UYS852028:UYW852028 VIO852028:VIS852028 VSK852028:VSO852028 WCG852028:WCK852028 WMC852028:WMG852028 WVY852028:WWC852028 Q917564:U917564 JM917564:JQ917564 TI917564:TM917564 ADE917564:ADI917564 ANA917564:ANE917564 AWW917564:AXA917564 BGS917564:BGW917564 BQO917564:BQS917564 CAK917564:CAO917564 CKG917564:CKK917564 CUC917564:CUG917564 DDY917564:DEC917564 DNU917564:DNY917564 DXQ917564:DXU917564 EHM917564:EHQ917564 ERI917564:ERM917564 FBE917564:FBI917564 FLA917564:FLE917564 FUW917564:FVA917564 GES917564:GEW917564 GOO917564:GOS917564 GYK917564:GYO917564 HIG917564:HIK917564 HSC917564:HSG917564 IBY917564:ICC917564 ILU917564:ILY917564 IVQ917564:IVU917564 JFM917564:JFQ917564 JPI917564:JPM917564 JZE917564:JZI917564 KJA917564:KJE917564 KSW917564:KTA917564 LCS917564:LCW917564 LMO917564:LMS917564 LWK917564:LWO917564 MGG917564:MGK917564 MQC917564:MQG917564 MZY917564:NAC917564 NJU917564:NJY917564 NTQ917564:NTU917564 ODM917564:ODQ917564 ONI917564:ONM917564 OXE917564:OXI917564 PHA917564:PHE917564 PQW917564:PRA917564 QAS917564:QAW917564 QKO917564:QKS917564 QUK917564:QUO917564 REG917564:REK917564 ROC917564:ROG917564 RXY917564:RYC917564 SHU917564:SHY917564 SRQ917564:SRU917564 TBM917564:TBQ917564 TLI917564:TLM917564 TVE917564:TVI917564 UFA917564:UFE917564 UOW917564:UPA917564 UYS917564:UYW917564 VIO917564:VIS917564 VSK917564:VSO917564 WCG917564:WCK917564 WMC917564:WMG917564 WVY917564:WWC917564 Q983100:U983100 JM983100:JQ983100 TI983100:TM983100 ADE983100:ADI983100 ANA983100:ANE983100 AWW983100:AXA983100 BGS983100:BGW983100 BQO983100:BQS983100 CAK983100:CAO983100 CKG983100:CKK983100 CUC983100:CUG983100 DDY983100:DEC983100 DNU983100:DNY983100 DXQ983100:DXU983100 EHM983100:EHQ983100 ERI983100:ERM983100 FBE983100:FBI983100 FLA983100:FLE983100 FUW983100:FVA983100 GES983100:GEW983100 GOO983100:GOS983100 GYK983100:GYO983100 HIG983100:HIK983100 HSC983100:HSG983100 IBY983100:ICC983100 ILU983100:ILY983100 IVQ983100:IVU983100 JFM983100:JFQ983100 JPI983100:JPM983100 JZE983100:JZI983100 KJA983100:KJE983100 KSW983100:KTA983100 LCS983100:LCW983100 LMO983100:LMS983100 LWK983100:LWO983100 MGG983100:MGK983100 MQC983100:MQG983100 MZY983100:NAC983100 NJU983100:NJY983100 NTQ983100:NTU983100 ODM983100:ODQ983100 ONI983100:ONM983100 OXE983100:OXI983100 PHA983100:PHE983100 PQW983100:PRA983100 QAS983100:QAW983100 QKO983100:QKS983100 QUK983100:QUO983100 REG983100:REK983100 ROC983100:ROG983100 RXY983100:RYC983100 SHU983100:SHY983100 SRQ983100:SRU983100 TBM983100:TBQ983100 TLI983100:TLM983100 TVE983100:TVI983100 UFA983100:UFE983100 UOW983100:UPA983100 UYS983100:UYW983100 VIO983100:VIS983100 VSK983100:VSO983100 WCG983100:WCK983100 WMC983100:WMG983100 WVY983100:WWC983100 Q65594:U65594 JM65594:JQ65594 TI65594:TM65594 ADE65594:ADI65594 ANA65594:ANE65594 AWW65594:AXA65594 BGS65594:BGW65594 BQO65594:BQS65594 CAK65594:CAO65594 CKG65594:CKK65594 CUC65594:CUG65594 DDY65594:DEC65594 DNU65594:DNY65594 DXQ65594:DXU65594 EHM65594:EHQ65594 ERI65594:ERM65594 FBE65594:FBI65594 FLA65594:FLE65594 FUW65594:FVA65594 GES65594:GEW65594 GOO65594:GOS65594 GYK65594:GYO65594 HIG65594:HIK65594 HSC65594:HSG65594 IBY65594:ICC65594 ILU65594:ILY65594 IVQ65594:IVU65594 JFM65594:JFQ65594 JPI65594:JPM65594 JZE65594:JZI65594 KJA65594:KJE65594 KSW65594:KTA65594 LCS65594:LCW65594 LMO65594:LMS65594 LWK65594:LWO65594 MGG65594:MGK65594 MQC65594:MQG65594 MZY65594:NAC65594 NJU65594:NJY65594 NTQ65594:NTU65594 ODM65594:ODQ65594 ONI65594:ONM65594 OXE65594:OXI65594 PHA65594:PHE65594 PQW65594:PRA65594 QAS65594:QAW65594 QKO65594:QKS65594 QUK65594:QUO65594 REG65594:REK65594 ROC65594:ROG65594 RXY65594:RYC65594 SHU65594:SHY65594 SRQ65594:SRU65594 TBM65594:TBQ65594 TLI65594:TLM65594 TVE65594:TVI65594 UFA65594:UFE65594 UOW65594:UPA65594 UYS65594:UYW65594 VIO65594:VIS65594 VSK65594:VSO65594 WCG65594:WCK65594 WMC65594:WMG65594 WVY65594:WWC65594 Q131130:U131130 JM131130:JQ131130 TI131130:TM131130 ADE131130:ADI131130 ANA131130:ANE131130 AWW131130:AXA131130 BGS131130:BGW131130 BQO131130:BQS131130 CAK131130:CAO131130 CKG131130:CKK131130 CUC131130:CUG131130 DDY131130:DEC131130 DNU131130:DNY131130 DXQ131130:DXU131130 EHM131130:EHQ131130 ERI131130:ERM131130 FBE131130:FBI131130 FLA131130:FLE131130 FUW131130:FVA131130 GES131130:GEW131130 GOO131130:GOS131130 GYK131130:GYO131130 HIG131130:HIK131130 HSC131130:HSG131130 IBY131130:ICC131130 ILU131130:ILY131130 IVQ131130:IVU131130 JFM131130:JFQ131130 JPI131130:JPM131130 JZE131130:JZI131130 KJA131130:KJE131130 KSW131130:KTA131130 LCS131130:LCW131130 LMO131130:LMS131130 LWK131130:LWO131130 MGG131130:MGK131130 MQC131130:MQG131130 MZY131130:NAC131130 NJU131130:NJY131130 NTQ131130:NTU131130 ODM131130:ODQ131130 ONI131130:ONM131130 OXE131130:OXI131130 PHA131130:PHE131130 PQW131130:PRA131130 QAS131130:QAW131130 QKO131130:QKS131130 QUK131130:QUO131130 REG131130:REK131130 ROC131130:ROG131130 RXY131130:RYC131130 SHU131130:SHY131130 SRQ131130:SRU131130 TBM131130:TBQ131130 TLI131130:TLM131130 TVE131130:TVI131130 UFA131130:UFE131130 UOW131130:UPA131130 UYS131130:UYW131130 VIO131130:VIS131130 VSK131130:VSO131130 WCG131130:WCK131130 WMC131130:WMG131130 WVY131130:WWC131130 Q196666:U196666 JM196666:JQ196666 TI196666:TM196666 ADE196666:ADI196666 ANA196666:ANE196666 AWW196666:AXA196666 BGS196666:BGW196666 BQO196666:BQS196666 CAK196666:CAO196666 CKG196666:CKK196666 CUC196666:CUG196666 DDY196666:DEC196666 DNU196666:DNY196666 DXQ196666:DXU196666 EHM196666:EHQ196666 ERI196666:ERM196666 FBE196666:FBI196666 FLA196666:FLE196666 FUW196666:FVA196666 GES196666:GEW196666 GOO196666:GOS196666 GYK196666:GYO196666 HIG196666:HIK196666 HSC196666:HSG196666 IBY196666:ICC196666 ILU196666:ILY196666 IVQ196666:IVU196666 JFM196666:JFQ196666 JPI196666:JPM196666 JZE196666:JZI196666 KJA196666:KJE196666 KSW196666:KTA196666 LCS196666:LCW196666 LMO196666:LMS196666 LWK196666:LWO196666 MGG196666:MGK196666 MQC196666:MQG196666 MZY196666:NAC196666 NJU196666:NJY196666 NTQ196666:NTU196666 ODM196666:ODQ196666 ONI196666:ONM196666 OXE196666:OXI196666 PHA196666:PHE196666 PQW196666:PRA196666 QAS196666:QAW196666 QKO196666:QKS196666 QUK196666:QUO196666 REG196666:REK196666 ROC196666:ROG196666 RXY196666:RYC196666 SHU196666:SHY196666 SRQ196666:SRU196666 TBM196666:TBQ196666 TLI196666:TLM196666 TVE196666:TVI196666 UFA196666:UFE196666 UOW196666:UPA196666 UYS196666:UYW196666 VIO196666:VIS196666 VSK196666:VSO196666 WCG196666:WCK196666 WMC196666:WMG196666 WVY196666:WWC196666 Q262202:U262202 JM262202:JQ262202 TI262202:TM262202 ADE262202:ADI262202 ANA262202:ANE262202 AWW262202:AXA262202 BGS262202:BGW262202 BQO262202:BQS262202 CAK262202:CAO262202 CKG262202:CKK262202 CUC262202:CUG262202 DDY262202:DEC262202 DNU262202:DNY262202 DXQ262202:DXU262202 EHM262202:EHQ262202 ERI262202:ERM262202 FBE262202:FBI262202 FLA262202:FLE262202 FUW262202:FVA262202 GES262202:GEW262202 GOO262202:GOS262202 GYK262202:GYO262202 HIG262202:HIK262202 HSC262202:HSG262202 IBY262202:ICC262202 ILU262202:ILY262202 IVQ262202:IVU262202 JFM262202:JFQ262202 JPI262202:JPM262202 JZE262202:JZI262202 KJA262202:KJE262202 KSW262202:KTA262202 LCS262202:LCW262202 LMO262202:LMS262202 LWK262202:LWO262202 MGG262202:MGK262202 MQC262202:MQG262202 MZY262202:NAC262202 NJU262202:NJY262202 NTQ262202:NTU262202 ODM262202:ODQ262202 ONI262202:ONM262202 OXE262202:OXI262202 PHA262202:PHE262202 PQW262202:PRA262202 QAS262202:QAW262202 QKO262202:QKS262202 QUK262202:QUO262202 REG262202:REK262202 ROC262202:ROG262202 RXY262202:RYC262202 SHU262202:SHY262202 SRQ262202:SRU262202 TBM262202:TBQ262202 TLI262202:TLM262202 TVE262202:TVI262202 UFA262202:UFE262202 UOW262202:UPA262202 UYS262202:UYW262202 VIO262202:VIS262202 VSK262202:VSO262202 WCG262202:WCK262202 WMC262202:WMG262202 WVY262202:WWC262202 Q327738:U327738 JM327738:JQ327738 TI327738:TM327738 ADE327738:ADI327738 ANA327738:ANE327738 AWW327738:AXA327738 BGS327738:BGW327738 BQO327738:BQS327738 CAK327738:CAO327738 CKG327738:CKK327738 CUC327738:CUG327738 DDY327738:DEC327738 DNU327738:DNY327738 DXQ327738:DXU327738 EHM327738:EHQ327738 ERI327738:ERM327738 FBE327738:FBI327738 FLA327738:FLE327738 FUW327738:FVA327738 GES327738:GEW327738 GOO327738:GOS327738 GYK327738:GYO327738 HIG327738:HIK327738 HSC327738:HSG327738 IBY327738:ICC327738 ILU327738:ILY327738 IVQ327738:IVU327738 JFM327738:JFQ327738 JPI327738:JPM327738 JZE327738:JZI327738 KJA327738:KJE327738 KSW327738:KTA327738 LCS327738:LCW327738 LMO327738:LMS327738 LWK327738:LWO327738 MGG327738:MGK327738 MQC327738:MQG327738 MZY327738:NAC327738 NJU327738:NJY327738 NTQ327738:NTU327738 ODM327738:ODQ327738 ONI327738:ONM327738 OXE327738:OXI327738 PHA327738:PHE327738 PQW327738:PRA327738 QAS327738:QAW327738 QKO327738:QKS327738 QUK327738:QUO327738 REG327738:REK327738 ROC327738:ROG327738 RXY327738:RYC327738 SHU327738:SHY327738 SRQ327738:SRU327738 TBM327738:TBQ327738 TLI327738:TLM327738 TVE327738:TVI327738 UFA327738:UFE327738 UOW327738:UPA327738 UYS327738:UYW327738 VIO327738:VIS327738 VSK327738:VSO327738 WCG327738:WCK327738 WMC327738:WMG327738 WVY327738:WWC327738 Q393274:U393274 JM393274:JQ393274 TI393274:TM393274 ADE393274:ADI393274 ANA393274:ANE393274 AWW393274:AXA393274 BGS393274:BGW393274 BQO393274:BQS393274 CAK393274:CAO393274 CKG393274:CKK393274 CUC393274:CUG393274 DDY393274:DEC393274 DNU393274:DNY393274 DXQ393274:DXU393274 EHM393274:EHQ393274 ERI393274:ERM393274 FBE393274:FBI393274 FLA393274:FLE393274 FUW393274:FVA393274 GES393274:GEW393274 GOO393274:GOS393274 GYK393274:GYO393274 HIG393274:HIK393274 HSC393274:HSG393274 IBY393274:ICC393274 ILU393274:ILY393274 IVQ393274:IVU393274 JFM393274:JFQ393274 JPI393274:JPM393274 JZE393274:JZI393274 KJA393274:KJE393274 KSW393274:KTA393274 LCS393274:LCW393274 LMO393274:LMS393274 LWK393274:LWO393274 MGG393274:MGK393274 MQC393274:MQG393274 MZY393274:NAC393274 NJU393274:NJY393274 NTQ393274:NTU393274 ODM393274:ODQ393274 ONI393274:ONM393274 OXE393274:OXI393274 PHA393274:PHE393274 PQW393274:PRA393274 QAS393274:QAW393274 QKO393274:QKS393274 QUK393274:QUO393274 REG393274:REK393274 ROC393274:ROG393274 RXY393274:RYC393274 SHU393274:SHY393274 SRQ393274:SRU393274 TBM393274:TBQ393274 TLI393274:TLM393274 TVE393274:TVI393274 UFA393274:UFE393274 UOW393274:UPA393274 UYS393274:UYW393274 VIO393274:VIS393274 VSK393274:VSO393274 WCG393274:WCK393274 WMC393274:WMG393274 WVY393274:WWC393274 Q458810:U458810 JM458810:JQ458810 TI458810:TM458810 ADE458810:ADI458810 ANA458810:ANE458810 AWW458810:AXA458810 BGS458810:BGW458810 BQO458810:BQS458810 CAK458810:CAO458810 CKG458810:CKK458810 CUC458810:CUG458810 DDY458810:DEC458810 DNU458810:DNY458810 DXQ458810:DXU458810 EHM458810:EHQ458810 ERI458810:ERM458810 FBE458810:FBI458810 FLA458810:FLE458810 FUW458810:FVA458810 GES458810:GEW458810 GOO458810:GOS458810 GYK458810:GYO458810 HIG458810:HIK458810 HSC458810:HSG458810 IBY458810:ICC458810 ILU458810:ILY458810 IVQ458810:IVU458810 JFM458810:JFQ458810 JPI458810:JPM458810 JZE458810:JZI458810 KJA458810:KJE458810 KSW458810:KTA458810 LCS458810:LCW458810 LMO458810:LMS458810 LWK458810:LWO458810 MGG458810:MGK458810 MQC458810:MQG458810 MZY458810:NAC458810 NJU458810:NJY458810 NTQ458810:NTU458810 ODM458810:ODQ458810 ONI458810:ONM458810 OXE458810:OXI458810 PHA458810:PHE458810 PQW458810:PRA458810 QAS458810:QAW458810 QKO458810:QKS458810 QUK458810:QUO458810 REG458810:REK458810 ROC458810:ROG458810 RXY458810:RYC458810 SHU458810:SHY458810 SRQ458810:SRU458810 TBM458810:TBQ458810 TLI458810:TLM458810 TVE458810:TVI458810 UFA458810:UFE458810 UOW458810:UPA458810 UYS458810:UYW458810 VIO458810:VIS458810 VSK458810:VSO458810 WCG458810:WCK458810 WMC458810:WMG458810 WVY458810:WWC458810 Q524346:U524346 JM524346:JQ524346 TI524346:TM524346 ADE524346:ADI524346 ANA524346:ANE524346 AWW524346:AXA524346 BGS524346:BGW524346 BQO524346:BQS524346 CAK524346:CAO524346 CKG524346:CKK524346 CUC524346:CUG524346 DDY524346:DEC524346 DNU524346:DNY524346 DXQ524346:DXU524346 EHM524346:EHQ524346 ERI524346:ERM524346 FBE524346:FBI524346 FLA524346:FLE524346 FUW524346:FVA524346 GES524346:GEW524346 GOO524346:GOS524346 GYK524346:GYO524346 HIG524346:HIK524346 HSC524346:HSG524346 IBY524346:ICC524346 ILU524346:ILY524346 IVQ524346:IVU524346 JFM524346:JFQ524346 JPI524346:JPM524346 JZE524346:JZI524346 KJA524346:KJE524346 KSW524346:KTA524346 LCS524346:LCW524346 LMO524346:LMS524346 LWK524346:LWO524346 MGG524346:MGK524346 MQC524346:MQG524346 MZY524346:NAC524346 NJU524346:NJY524346 NTQ524346:NTU524346 ODM524346:ODQ524346 ONI524346:ONM524346 OXE524346:OXI524346 PHA524346:PHE524346 PQW524346:PRA524346 QAS524346:QAW524346 QKO524346:QKS524346 QUK524346:QUO524346 REG524346:REK524346 ROC524346:ROG524346 RXY524346:RYC524346 SHU524346:SHY524346 SRQ524346:SRU524346 TBM524346:TBQ524346 TLI524346:TLM524346 TVE524346:TVI524346 UFA524346:UFE524346 UOW524346:UPA524346 UYS524346:UYW524346 VIO524346:VIS524346 VSK524346:VSO524346 WCG524346:WCK524346 WMC524346:WMG524346 WVY524346:WWC524346 Q589882:U589882 JM589882:JQ589882 TI589882:TM589882 ADE589882:ADI589882 ANA589882:ANE589882 AWW589882:AXA589882 BGS589882:BGW589882 BQO589882:BQS589882 CAK589882:CAO589882 CKG589882:CKK589882 CUC589882:CUG589882 DDY589882:DEC589882 DNU589882:DNY589882 DXQ589882:DXU589882 EHM589882:EHQ589882 ERI589882:ERM589882 FBE589882:FBI589882 FLA589882:FLE589882 FUW589882:FVA589882 GES589882:GEW589882 GOO589882:GOS589882 GYK589882:GYO589882 HIG589882:HIK589882 HSC589882:HSG589882 IBY589882:ICC589882 ILU589882:ILY589882 IVQ589882:IVU589882 JFM589882:JFQ589882 JPI589882:JPM589882 JZE589882:JZI589882 KJA589882:KJE589882 KSW589882:KTA589882 LCS589882:LCW589882 LMO589882:LMS589882 LWK589882:LWO589882 MGG589882:MGK589882 MQC589882:MQG589882 MZY589882:NAC589882 NJU589882:NJY589882 NTQ589882:NTU589882 ODM589882:ODQ589882 ONI589882:ONM589882 OXE589882:OXI589882 PHA589882:PHE589882 PQW589882:PRA589882 QAS589882:QAW589882 QKO589882:QKS589882 QUK589882:QUO589882 REG589882:REK589882 ROC589882:ROG589882 RXY589882:RYC589882 SHU589882:SHY589882 SRQ589882:SRU589882 TBM589882:TBQ589882 TLI589882:TLM589882 TVE589882:TVI589882 UFA589882:UFE589882 UOW589882:UPA589882 UYS589882:UYW589882 VIO589882:VIS589882 VSK589882:VSO589882 WCG589882:WCK589882 WMC589882:WMG589882 WVY589882:WWC589882 Q655418:U655418 JM655418:JQ655418 TI655418:TM655418 ADE655418:ADI655418 ANA655418:ANE655418 AWW655418:AXA655418 BGS655418:BGW655418 BQO655418:BQS655418 CAK655418:CAO655418 CKG655418:CKK655418 CUC655418:CUG655418 DDY655418:DEC655418 DNU655418:DNY655418 DXQ655418:DXU655418 EHM655418:EHQ655418 ERI655418:ERM655418 FBE655418:FBI655418 FLA655418:FLE655418 FUW655418:FVA655418 GES655418:GEW655418 GOO655418:GOS655418 GYK655418:GYO655418 HIG655418:HIK655418 HSC655418:HSG655418 IBY655418:ICC655418 ILU655418:ILY655418 IVQ655418:IVU655418 JFM655418:JFQ655418 JPI655418:JPM655418 JZE655418:JZI655418 KJA655418:KJE655418 KSW655418:KTA655418 LCS655418:LCW655418 LMO655418:LMS655418 LWK655418:LWO655418 MGG655418:MGK655418 MQC655418:MQG655418 MZY655418:NAC655418 NJU655418:NJY655418 NTQ655418:NTU655418 ODM655418:ODQ655418 ONI655418:ONM655418 OXE655418:OXI655418 PHA655418:PHE655418 PQW655418:PRA655418 QAS655418:QAW655418 QKO655418:QKS655418 QUK655418:QUO655418 REG655418:REK655418 ROC655418:ROG655418 RXY655418:RYC655418 SHU655418:SHY655418 SRQ655418:SRU655418 TBM655418:TBQ655418 TLI655418:TLM655418 TVE655418:TVI655418 UFA655418:UFE655418 UOW655418:UPA655418 UYS655418:UYW655418 VIO655418:VIS655418 VSK655418:VSO655418 WCG655418:WCK655418 WMC655418:WMG655418 WVY655418:WWC655418 Q720954:U720954 JM720954:JQ720954 TI720954:TM720954 ADE720954:ADI720954 ANA720954:ANE720954 AWW720954:AXA720954 BGS720954:BGW720954 BQO720954:BQS720954 CAK720954:CAO720954 CKG720954:CKK720954 CUC720954:CUG720954 DDY720954:DEC720954 DNU720954:DNY720954 DXQ720954:DXU720954 EHM720954:EHQ720954 ERI720954:ERM720954 FBE720954:FBI720954 FLA720954:FLE720954 FUW720954:FVA720954 GES720954:GEW720954 GOO720954:GOS720954 GYK720954:GYO720954 HIG720954:HIK720954 HSC720954:HSG720954 IBY720954:ICC720954 ILU720954:ILY720954 IVQ720954:IVU720954 JFM720954:JFQ720954 JPI720954:JPM720954 JZE720954:JZI720954 KJA720954:KJE720954 KSW720954:KTA720954 LCS720954:LCW720954 LMO720954:LMS720954 LWK720954:LWO720954 MGG720954:MGK720954 MQC720954:MQG720954 MZY720954:NAC720954 NJU720954:NJY720954 NTQ720954:NTU720954 ODM720954:ODQ720954 ONI720954:ONM720954 OXE720954:OXI720954 PHA720954:PHE720954 PQW720954:PRA720954 QAS720954:QAW720954 QKO720954:QKS720954 QUK720954:QUO720954 REG720954:REK720954 ROC720954:ROG720954 RXY720954:RYC720954 SHU720954:SHY720954 SRQ720954:SRU720954 TBM720954:TBQ720954 TLI720954:TLM720954 TVE720954:TVI720954 UFA720954:UFE720954 UOW720954:UPA720954 UYS720954:UYW720954 VIO720954:VIS720954 VSK720954:VSO720954 WCG720954:WCK720954 WMC720954:WMG720954 WVY720954:WWC720954 Q786490:U786490 JM786490:JQ786490 TI786490:TM786490 ADE786490:ADI786490 ANA786490:ANE786490 AWW786490:AXA786490 BGS786490:BGW786490 BQO786490:BQS786490 CAK786490:CAO786490 CKG786490:CKK786490 CUC786490:CUG786490 DDY786490:DEC786490 DNU786490:DNY786490 DXQ786490:DXU786490 EHM786490:EHQ786490 ERI786490:ERM786490 FBE786490:FBI786490 FLA786490:FLE786490 FUW786490:FVA786490 GES786490:GEW786490 GOO786490:GOS786490 GYK786490:GYO786490 HIG786490:HIK786490 HSC786490:HSG786490 IBY786490:ICC786490 ILU786490:ILY786490 IVQ786490:IVU786490 JFM786490:JFQ786490 JPI786490:JPM786490 JZE786490:JZI786490 KJA786490:KJE786490 KSW786490:KTA786490 LCS786490:LCW786490 LMO786490:LMS786490 LWK786490:LWO786490 MGG786490:MGK786490 MQC786490:MQG786490 MZY786490:NAC786490 NJU786490:NJY786490 NTQ786490:NTU786490 ODM786490:ODQ786490 ONI786490:ONM786490 OXE786490:OXI786490 PHA786490:PHE786490 PQW786490:PRA786490 QAS786490:QAW786490 QKO786490:QKS786490 QUK786490:QUO786490 REG786490:REK786490 ROC786490:ROG786490 RXY786490:RYC786490 SHU786490:SHY786490 SRQ786490:SRU786490 TBM786490:TBQ786490 TLI786490:TLM786490 TVE786490:TVI786490 UFA786490:UFE786490 UOW786490:UPA786490 UYS786490:UYW786490 VIO786490:VIS786490 VSK786490:VSO786490 WCG786490:WCK786490 WMC786490:WMG786490 WVY786490:WWC786490 Q852026:U852026 JM852026:JQ852026 TI852026:TM852026 ADE852026:ADI852026 ANA852026:ANE852026 AWW852026:AXA852026 BGS852026:BGW852026 BQO852026:BQS852026 CAK852026:CAO852026 CKG852026:CKK852026 CUC852026:CUG852026 DDY852026:DEC852026 DNU852026:DNY852026 DXQ852026:DXU852026 EHM852026:EHQ852026 ERI852026:ERM852026 FBE852026:FBI852026 FLA852026:FLE852026 FUW852026:FVA852026 GES852026:GEW852026 GOO852026:GOS852026 GYK852026:GYO852026 HIG852026:HIK852026 HSC852026:HSG852026 IBY852026:ICC852026 ILU852026:ILY852026 IVQ852026:IVU852026 JFM852026:JFQ852026 JPI852026:JPM852026 JZE852026:JZI852026 KJA852026:KJE852026 KSW852026:KTA852026 LCS852026:LCW852026 LMO852026:LMS852026 LWK852026:LWO852026 MGG852026:MGK852026 MQC852026:MQG852026 MZY852026:NAC852026 NJU852026:NJY852026 NTQ852026:NTU852026 ODM852026:ODQ852026 ONI852026:ONM852026 OXE852026:OXI852026 PHA852026:PHE852026 PQW852026:PRA852026 QAS852026:QAW852026 QKO852026:QKS852026 QUK852026:QUO852026 REG852026:REK852026 ROC852026:ROG852026 RXY852026:RYC852026 SHU852026:SHY852026 SRQ852026:SRU852026 TBM852026:TBQ852026 TLI852026:TLM852026 TVE852026:TVI852026 UFA852026:UFE852026 UOW852026:UPA852026 UYS852026:UYW852026 VIO852026:VIS852026 VSK852026:VSO852026 WCG852026:WCK852026 WMC852026:WMG852026 WVY852026:WWC852026 Q917562:U917562 JM917562:JQ917562 TI917562:TM917562 ADE917562:ADI917562 ANA917562:ANE917562 AWW917562:AXA917562 BGS917562:BGW917562 BQO917562:BQS917562 CAK917562:CAO917562 CKG917562:CKK917562 CUC917562:CUG917562 DDY917562:DEC917562 DNU917562:DNY917562 DXQ917562:DXU917562 EHM917562:EHQ917562 ERI917562:ERM917562 FBE917562:FBI917562 FLA917562:FLE917562 FUW917562:FVA917562 GES917562:GEW917562 GOO917562:GOS917562 GYK917562:GYO917562 HIG917562:HIK917562 HSC917562:HSG917562 IBY917562:ICC917562 ILU917562:ILY917562 IVQ917562:IVU917562 JFM917562:JFQ917562 JPI917562:JPM917562 JZE917562:JZI917562 KJA917562:KJE917562 KSW917562:KTA917562 LCS917562:LCW917562 LMO917562:LMS917562 LWK917562:LWO917562 MGG917562:MGK917562 MQC917562:MQG917562 MZY917562:NAC917562 NJU917562:NJY917562 NTQ917562:NTU917562 ODM917562:ODQ917562 ONI917562:ONM917562 OXE917562:OXI917562 PHA917562:PHE917562 PQW917562:PRA917562 QAS917562:QAW917562 QKO917562:QKS917562 QUK917562:QUO917562 REG917562:REK917562 ROC917562:ROG917562 RXY917562:RYC917562 SHU917562:SHY917562 SRQ917562:SRU917562 TBM917562:TBQ917562 TLI917562:TLM917562 TVE917562:TVI917562 UFA917562:UFE917562 UOW917562:UPA917562 UYS917562:UYW917562 VIO917562:VIS917562 VSK917562:VSO917562 WCG917562:WCK917562 WMC917562:WMG917562 WVY917562:WWC917562 Q983098:U983098 JM983098:JQ983098 TI983098:TM983098 ADE983098:ADI983098 ANA983098:ANE983098 AWW983098:AXA983098 BGS983098:BGW983098 BQO983098:BQS983098 CAK983098:CAO983098 CKG983098:CKK983098 CUC983098:CUG983098 DDY983098:DEC983098 DNU983098:DNY983098 DXQ983098:DXU983098 EHM983098:EHQ983098 ERI983098:ERM983098 FBE983098:FBI983098 FLA983098:FLE983098 FUW983098:FVA983098 GES983098:GEW983098 GOO983098:GOS983098 GYK983098:GYO983098 HIG983098:HIK983098 HSC983098:HSG983098 IBY983098:ICC983098 ILU983098:ILY983098 IVQ983098:IVU983098 JFM983098:JFQ983098 JPI983098:JPM983098 JZE983098:JZI983098 KJA983098:KJE983098 KSW983098:KTA983098 LCS983098:LCW983098 LMO983098:LMS983098 LWK983098:LWO983098 MGG983098:MGK983098 MQC983098:MQG983098 MZY983098:NAC983098 NJU983098:NJY983098 NTQ983098:NTU983098 ODM983098:ODQ983098 ONI983098:ONM983098 OXE983098:OXI983098 PHA983098:PHE983098 PQW983098:PRA983098 QAS983098:QAW983098 QKO983098:QKS983098 QUK983098:QUO983098 REG983098:REK983098 ROC983098:ROG983098 RXY983098:RYC983098 SHU983098:SHY983098 SRQ983098:SRU983098 TBM983098:TBQ983098 TLI983098:TLM983098 TVE983098:TVI983098 UFA983098:UFE983098 UOW983098:UPA983098 UYS983098:UYW983098 VIO983098:VIS983098 VSK983098:VSO983098 WCG983098:WCK983098 WMC983098:WMG983098 WVY983098:WWC983098 G113 JC113 SY113 ACU113 AMQ113 AWM113 BGI113 BQE113 CAA113 CJW113 CTS113 DDO113 DNK113 DXG113 EHC113 EQY113 FAU113 FKQ113 FUM113 GEI113 GOE113 GYA113 HHW113 HRS113 IBO113 ILK113 IVG113 JFC113 JOY113 JYU113 KIQ113 KSM113 LCI113 LME113 LWA113 MFW113 MPS113 MZO113 NJK113 NTG113 ODC113 OMY113 OWU113 PGQ113 PQM113 QAI113 QKE113 QUA113 RDW113 RNS113 RXO113 SHK113 SRG113 TBC113 TKY113 TUU113 UEQ113 UOM113 UYI113 VIE113 VSA113 WBW113 WLS113 WVO113 G65649 JC65649 SY65649 ACU65649 AMQ65649 AWM65649 BGI65649 BQE65649 CAA65649 CJW65649 CTS65649 DDO65649 DNK65649 DXG65649 EHC65649 EQY65649 FAU65649 FKQ65649 FUM65649 GEI65649 GOE65649 GYA65649 HHW65649 HRS65649 IBO65649 ILK65649 IVG65649 JFC65649 JOY65649 JYU65649 KIQ65649 KSM65649 LCI65649 LME65649 LWA65649 MFW65649 MPS65649 MZO65649 NJK65649 NTG65649 ODC65649 OMY65649 OWU65649 PGQ65649 PQM65649 QAI65649 QKE65649 QUA65649 RDW65649 RNS65649 RXO65649 SHK65649 SRG65649 TBC65649 TKY65649 TUU65649 UEQ65649 UOM65649 UYI65649 VIE65649 VSA65649 WBW65649 WLS65649 WVO65649 G131185 JC131185 SY131185 ACU131185 AMQ131185 AWM131185 BGI131185 BQE131185 CAA131185 CJW131185 CTS131185 DDO131185 DNK131185 DXG131185 EHC131185 EQY131185 FAU131185 FKQ131185 FUM131185 GEI131185 GOE131185 GYA131185 HHW131185 HRS131185 IBO131185 ILK131185 IVG131185 JFC131185 JOY131185 JYU131185 KIQ131185 KSM131185 LCI131185 LME131185 LWA131185 MFW131185 MPS131185 MZO131185 NJK131185 NTG131185 ODC131185 OMY131185 OWU131185 PGQ131185 PQM131185 QAI131185 QKE131185 QUA131185 RDW131185 RNS131185 RXO131185 SHK131185 SRG131185 TBC131185 TKY131185 TUU131185 UEQ131185 UOM131185 UYI131185 VIE131185 VSA131185 WBW131185 WLS131185 WVO131185 G196721 JC196721 SY196721 ACU196721 AMQ196721 AWM196721 BGI196721 BQE196721 CAA196721 CJW196721 CTS196721 DDO196721 DNK196721 DXG196721 EHC196721 EQY196721 FAU196721 FKQ196721 FUM196721 GEI196721 GOE196721 GYA196721 HHW196721 HRS196721 IBO196721 ILK196721 IVG196721 JFC196721 JOY196721 JYU196721 KIQ196721 KSM196721 LCI196721 LME196721 LWA196721 MFW196721 MPS196721 MZO196721 NJK196721 NTG196721 ODC196721 OMY196721 OWU196721 PGQ196721 PQM196721 QAI196721 QKE196721 QUA196721 RDW196721 RNS196721 RXO196721 SHK196721 SRG196721 TBC196721 TKY196721 TUU196721 UEQ196721 UOM196721 UYI196721 VIE196721 VSA196721 WBW196721 WLS196721 WVO196721 G262257 JC262257 SY262257 ACU262257 AMQ262257 AWM262257 BGI262257 BQE262257 CAA262257 CJW262257 CTS262257 DDO262257 DNK262257 DXG262257 EHC262257 EQY262257 FAU262257 FKQ262257 FUM262257 GEI262257 GOE262257 GYA262257 HHW262257 HRS262257 IBO262257 ILK262257 IVG262257 JFC262257 JOY262257 JYU262257 KIQ262257 KSM262257 LCI262257 LME262257 LWA262257 MFW262257 MPS262257 MZO262257 NJK262257 NTG262257 ODC262257 OMY262257 OWU262257 PGQ262257 PQM262257 QAI262257 QKE262257 QUA262257 RDW262257 RNS262257 RXO262257 SHK262257 SRG262257 TBC262257 TKY262257 TUU262257 UEQ262257 UOM262257 UYI262257 VIE262257 VSA262257 WBW262257 WLS262257 WVO262257 G327793 JC327793 SY327793 ACU327793 AMQ327793 AWM327793 BGI327793 BQE327793 CAA327793 CJW327793 CTS327793 DDO327793 DNK327793 DXG327793 EHC327793 EQY327793 FAU327793 FKQ327793 FUM327793 GEI327793 GOE327793 GYA327793 HHW327793 HRS327793 IBO327793 ILK327793 IVG327793 JFC327793 JOY327793 JYU327793 KIQ327793 KSM327793 LCI327793 LME327793 LWA327793 MFW327793 MPS327793 MZO327793 NJK327793 NTG327793 ODC327793 OMY327793 OWU327793 PGQ327793 PQM327793 QAI327793 QKE327793 QUA327793 RDW327793 RNS327793 RXO327793 SHK327793 SRG327793 TBC327793 TKY327793 TUU327793 UEQ327793 UOM327793 UYI327793 VIE327793 VSA327793 WBW327793 WLS327793 WVO327793 G393329 JC393329 SY393329 ACU393329 AMQ393329 AWM393329 BGI393329 BQE393329 CAA393329 CJW393329 CTS393329 DDO393329 DNK393329 DXG393329 EHC393329 EQY393329 FAU393329 FKQ393329 FUM393329 GEI393329 GOE393329 GYA393329 HHW393329 HRS393329 IBO393329 ILK393329 IVG393329 JFC393329 JOY393329 JYU393329 KIQ393329 KSM393329 LCI393329 LME393329 LWA393329 MFW393329 MPS393329 MZO393329 NJK393329 NTG393329 ODC393329 OMY393329 OWU393329 PGQ393329 PQM393329 QAI393329 QKE393329 QUA393329 RDW393329 RNS393329 RXO393329 SHK393329 SRG393329 TBC393329 TKY393329 TUU393329 UEQ393329 UOM393329 UYI393329 VIE393329 VSA393329 WBW393329 WLS393329 WVO393329 G458865 JC458865 SY458865 ACU458865 AMQ458865 AWM458865 BGI458865 BQE458865 CAA458865 CJW458865 CTS458865 DDO458865 DNK458865 DXG458865 EHC458865 EQY458865 FAU458865 FKQ458865 FUM458865 GEI458865 GOE458865 GYA458865 HHW458865 HRS458865 IBO458865 ILK458865 IVG458865 JFC458865 JOY458865 JYU458865 KIQ458865 KSM458865 LCI458865 LME458865 LWA458865 MFW458865 MPS458865 MZO458865 NJK458865 NTG458865 ODC458865 OMY458865 OWU458865 PGQ458865 PQM458865 QAI458865 QKE458865 QUA458865 RDW458865 RNS458865 RXO458865 SHK458865 SRG458865 TBC458865 TKY458865 TUU458865 UEQ458865 UOM458865 UYI458865 VIE458865 VSA458865 WBW458865 WLS458865 WVO458865 G524401 JC524401 SY524401 ACU524401 AMQ524401 AWM524401 BGI524401 BQE524401 CAA524401 CJW524401 CTS524401 DDO524401 DNK524401 DXG524401 EHC524401 EQY524401 FAU524401 FKQ524401 FUM524401 GEI524401 GOE524401 GYA524401 HHW524401 HRS524401 IBO524401 ILK524401 IVG524401 JFC524401 JOY524401 JYU524401 KIQ524401 KSM524401 LCI524401 LME524401 LWA524401 MFW524401 MPS524401 MZO524401 NJK524401 NTG524401 ODC524401 OMY524401 OWU524401 PGQ524401 PQM524401 QAI524401 QKE524401 QUA524401 RDW524401 RNS524401 RXO524401 SHK524401 SRG524401 TBC524401 TKY524401 TUU524401 UEQ524401 UOM524401 UYI524401 VIE524401 VSA524401 WBW524401 WLS524401 WVO524401 G589937 JC589937 SY589937 ACU589937 AMQ589937 AWM589937 BGI589937 BQE589937 CAA589937 CJW589937 CTS589937 DDO589937 DNK589937 DXG589937 EHC589937 EQY589937 FAU589937 FKQ589937 FUM589937 GEI589937 GOE589937 GYA589937 HHW589937 HRS589937 IBO589937 ILK589937 IVG589937 JFC589937 JOY589937 JYU589937 KIQ589937 KSM589937 LCI589937 LME589937 LWA589937 MFW589937 MPS589937 MZO589937 NJK589937 NTG589937 ODC589937 OMY589937 OWU589937 PGQ589937 PQM589937 QAI589937 QKE589937 QUA589937 RDW589937 RNS589937 RXO589937 SHK589937 SRG589937 TBC589937 TKY589937 TUU589937 UEQ589937 UOM589937 UYI589937 VIE589937 VSA589937 WBW589937 WLS589937 WVO589937 G655473 JC655473 SY655473 ACU655473 AMQ655473 AWM655473 BGI655473 BQE655473 CAA655473 CJW655473 CTS655473 DDO655473 DNK655473 DXG655473 EHC655473 EQY655473 FAU655473 FKQ655473 FUM655473 GEI655473 GOE655473 GYA655473 HHW655473 HRS655473 IBO655473 ILK655473 IVG655473 JFC655473 JOY655473 JYU655473 KIQ655473 KSM655473 LCI655473 LME655473 LWA655473 MFW655473 MPS655473 MZO655473 NJK655473 NTG655473 ODC655473 OMY655473 OWU655473 PGQ655473 PQM655473 QAI655473 QKE655473 QUA655473 RDW655473 RNS655473 RXO655473 SHK655473 SRG655473 TBC655473 TKY655473 TUU655473 UEQ655473 UOM655473 UYI655473 VIE655473 VSA655473 WBW655473 WLS655473 WVO655473 G721009 JC721009 SY721009 ACU721009 AMQ721009 AWM721009 BGI721009 BQE721009 CAA721009 CJW721009 CTS721009 DDO721009 DNK721009 DXG721009 EHC721009 EQY721009 FAU721009 FKQ721009 FUM721009 GEI721009 GOE721009 GYA721009 HHW721009 HRS721009 IBO721009 ILK721009 IVG721009 JFC721009 JOY721009 JYU721009 KIQ721009 KSM721009 LCI721009 LME721009 LWA721009 MFW721009 MPS721009 MZO721009 NJK721009 NTG721009 ODC721009 OMY721009 OWU721009 PGQ721009 PQM721009 QAI721009 QKE721009 QUA721009 RDW721009 RNS721009 RXO721009 SHK721009 SRG721009 TBC721009 TKY721009 TUU721009 UEQ721009 UOM721009 UYI721009 VIE721009 VSA721009 WBW721009 WLS721009 WVO721009 G786545 JC786545 SY786545 ACU786545 AMQ786545 AWM786545 BGI786545 BQE786545 CAA786545 CJW786545 CTS786545 DDO786545 DNK786545 DXG786545 EHC786545 EQY786545 FAU786545 FKQ786545 FUM786545 GEI786545 GOE786545 GYA786545 HHW786545 HRS786545 IBO786545 ILK786545 IVG786545 JFC786545 JOY786545 JYU786545 KIQ786545 KSM786545 LCI786545 LME786545 LWA786545 MFW786545 MPS786545 MZO786545 NJK786545 NTG786545 ODC786545 OMY786545 OWU786545 PGQ786545 PQM786545 QAI786545 QKE786545 QUA786545 RDW786545 RNS786545 RXO786545 SHK786545 SRG786545 TBC786545 TKY786545 TUU786545 UEQ786545 UOM786545 UYI786545 VIE786545 VSA786545 WBW786545 WLS786545 WVO786545 G852081 JC852081 SY852081 ACU852081 AMQ852081 AWM852081 BGI852081 BQE852081 CAA852081 CJW852081 CTS852081 DDO852081 DNK852081 DXG852081 EHC852081 EQY852081 FAU852081 FKQ852081 FUM852081 GEI852081 GOE852081 GYA852081 HHW852081 HRS852081 IBO852081 ILK852081 IVG852081 JFC852081 JOY852081 JYU852081 KIQ852081 KSM852081 LCI852081 LME852081 LWA852081 MFW852081 MPS852081 MZO852081 NJK852081 NTG852081 ODC852081 OMY852081 OWU852081 PGQ852081 PQM852081 QAI852081 QKE852081 QUA852081 RDW852081 RNS852081 RXO852081 SHK852081 SRG852081 TBC852081 TKY852081 TUU852081 UEQ852081 UOM852081 UYI852081 VIE852081 VSA852081 WBW852081 WLS852081 WVO852081 G917617 JC917617 SY917617 ACU917617 AMQ917617 AWM917617 BGI917617 BQE917617 CAA917617 CJW917617 CTS917617 DDO917617 DNK917617 DXG917617 EHC917617 EQY917617 FAU917617 FKQ917617 FUM917617 GEI917617 GOE917617 GYA917617 HHW917617 HRS917617 IBO917617 ILK917617 IVG917617 JFC917617 JOY917617 JYU917617 KIQ917617 KSM917617 LCI917617 LME917617 LWA917617 MFW917617 MPS917617 MZO917617 NJK917617 NTG917617 ODC917617 OMY917617 OWU917617 PGQ917617 PQM917617 QAI917617 QKE917617 QUA917617 RDW917617 RNS917617 RXO917617 SHK917617 SRG917617 TBC917617 TKY917617 TUU917617 UEQ917617 UOM917617 UYI917617 VIE917617 VSA917617 WBW917617 WLS917617 WVO917617 G983153 JC983153 SY983153 ACU983153 AMQ983153 AWM983153 BGI983153 BQE983153 CAA983153 CJW983153 CTS983153 DDO983153 DNK983153 DXG983153 EHC983153 EQY983153 FAU983153 FKQ983153 FUM983153 GEI983153 GOE983153 GYA983153 HHW983153 HRS983153 IBO983153 ILK983153 IVG983153 JFC983153 JOY983153 JYU983153 KIQ983153 KSM983153 LCI983153 LME983153 LWA983153 MFW983153 MPS983153 MZO983153 NJK983153 NTG983153 ODC983153 OMY983153 OWU983153 PGQ983153 PQM983153 QAI983153 QKE983153 QUA983153 RDW983153 RNS983153 RXO983153 SHK983153 SRG983153 TBC983153 TKY983153 TUU983153 UEQ983153 UOM983153 UYI983153 VIE983153 VSA983153 WBW983153 WLS983153 WVO983153 Q65598:U65598 JM65598:JQ65598 TI65598:TM65598 ADE65598:ADI65598 ANA65598:ANE65598 AWW65598:AXA65598 BGS65598:BGW65598 BQO65598:BQS65598 CAK65598:CAO65598 CKG65598:CKK65598 CUC65598:CUG65598 DDY65598:DEC65598 DNU65598:DNY65598 DXQ65598:DXU65598 EHM65598:EHQ65598 ERI65598:ERM65598 FBE65598:FBI65598 FLA65598:FLE65598 FUW65598:FVA65598 GES65598:GEW65598 GOO65598:GOS65598 GYK65598:GYO65598 HIG65598:HIK65598 HSC65598:HSG65598 IBY65598:ICC65598 ILU65598:ILY65598 IVQ65598:IVU65598 JFM65598:JFQ65598 JPI65598:JPM65598 JZE65598:JZI65598 KJA65598:KJE65598 KSW65598:KTA65598 LCS65598:LCW65598 LMO65598:LMS65598 LWK65598:LWO65598 MGG65598:MGK65598 MQC65598:MQG65598 MZY65598:NAC65598 NJU65598:NJY65598 NTQ65598:NTU65598 ODM65598:ODQ65598 ONI65598:ONM65598 OXE65598:OXI65598 PHA65598:PHE65598 PQW65598:PRA65598 QAS65598:QAW65598 QKO65598:QKS65598 QUK65598:QUO65598 REG65598:REK65598 ROC65598:ROG65598 RXY65598:RYC65598 SHU65598:SHY65598 SRQ65598:SRU65598 TBM65598:TBQ65598 TLI65598:TLM65598 TVE65598:TVI65598 UFA65598:UFE65598 UOW65598:UPA65598 UYS65598:UYW65598 VIO65598:VIS65598 VSK65598:VSO65598 WCG65598:WCK65598 WMC65598:WMG65598 WVY65598:WWC65598 Q131134:U131134 JM131134:JQ131134 TI131134:TM131134 ADE131134:ADI131134 ANA131134:ANE131134 AWW131134:AXA131134 BGS131134:BGW131134 BQO131134:BQS131134 CAK131134:CAO131134 CKG131134:CKK131134 CUC131134:CUG131134 DDY131134:DEC131134 DNU131134:DNY131134 DXQ131134:DXU131134 EHM131134:EHQ131134 ERI131134:ERM131134 FBE131134:FBI131134 FLA131134:FLE131134 FUW131134:FVA131134 GES131134:GEW131134 GOO131134:GOS131134 GYK131134:GYO131134 HIG131134:HIK131134 HSC131134:HSG131134 IBY131134:ICC131134 ILU131134:ILY131134 IVQ131134:IVU131134 JFM131134:JFQ131134 JPI131134:JPM131134 JZE131134:JZI131134 KJA131134:KJE131134 KSW131134:KTA131134 LCS131134:LCW131134 LMO131134:LMS131134 LWK131134:LWO131134 MGG131134:MGK131134 MQC131134:MQG131134 MZY131134:NAC131134 NJU131134:NJY131134 NTQ131134:NTU131134 ODM131134:ODQ131134 ONI131134:ONM131134 OXE131134:OXI131134 PHA131134:PHE131134 PQW131134:PRA131134 QAS131134:QAW131134 QKO131134:QKS131134 QUK131134:QUO131134 REG131134:REK131134 ROC131134:ROG131134 RXY131134:RYC131134 SHU131134:SHY131134 SRQ131134:SRU131134 TBM131134:TBQ131134 TLI131134:TLM131134 TVE131134:TVI131134 UFA131134:UFE131134 UOW131134:UPA131134 UYS131134:UYW131134 VIO131134:VIS131134 VSK131134:VSO131134 WCG131134:WCK131134 WMC131134:WMG131134 WVY131134:WWC131134 Q196670:U196670 JM196670:JQ196670 TI196670:TM196670 ADE196670:ADI196670 ANA196670:ANE196670 AWW196670:AXA196670 BGS196670:BGW196670 BQO196670:BQS196670 CAK196670:CAO196670 CKG196670:CKK196670 CUC196670:CUG196670 DDY196670:DEC196670 DNU196670:DNY196670 DXQ196670:DXU196670 EHM196670:EHQ196670 ERI196670:ERM196670 FBE196670:FBI196670 FLA196670:FLE196670 FUW196670:FVA196670 GES196670:GEW196670 GOO196670:GOS196670 GYK196670:GYO196670 HIG196670:HIK196670 HSC196670:HSG196670 IBY196670:ICC196670 ILU196670:ILY196670 IVQ196670:IVU196670 JFM196670:JFQ196670 JPI196670:JPM196670 JZE196670:JZI196670 KJA196670:KJE196670 KSW196670:KTA196670 LCS196670:LCW196670 LMO196670:LMS196670 LWK196670:LWO196670 MGG196670:MGK196670 MQC196670:MQG196670 MZY196670:NAC196670 NJU196670:NJY196670 NTQ196670:NTU196670 ODM196670:ODQ196670 ONI196670:ONM196670 OXE196670:OXI196670 PHA196670:PHE196670 PQW196670:PRA196670 QAS196670:QAW196670 QKO196670:QKS196670 QUK196670:QUO196670 REG196670:REK196670 ROC196670:ROG196670 RXY196670:RYC196670 SHU196670:SHY196670 SRQ196670:SRU196670 TBM196670:TBQ196670 TLI196670:TLM196670 TVE196670:TVI196670 UFA196670:UFE196670 UOW196670:UPA196670 UYS196670:UYW196670 VIO196670:VIS196670 VSK196670:VSO196670 WCG196670:WCK196670 WMC196670:WMG196670 WVY196670:WWC196670 Q262206:U262206 JM262206:JQ262206 TI262206:TM262206 ADE262206:ADI262206 ANA262206:ANE262206 AWW262206:AXA262206 BGS262206:BGW262206 BQO262206:BQS262206 CAK262206:CAO262206 CKG262206:CKK262206 CUC262206:CUG262206 DDY262206:DEC262206 DNU262206:DNY262206 DXQ262206:DXU262206 EHM262206:EHQ262206 ERI262206:ERM262206 FBE262206:FBI262206 FLA262206:FLE262206 FUW262206:FVA262206 GES262206:GEW262206 GOO262206:GOS262206 GYK262206:GYO262206 HIG262206:HIK262206 HSC262206:HSG262206 IBY262206:ICC262206 ILU262206:ILY262206 IVQ262206:IVU262206 JFM262206:JFQ262206 JPI262206:JPM262206 JZE262206:JZI262206 KJA262206:KJE262206 KSW262206:KTA262206 LCS262206:LCW262206 LMO262206:LMS262206 LWK262206:LWO262206 MGG262206:MGK262206 MQC262206:MQG262206 MZY262206:NAC262206 NJU262206:NJY262206 NTQ262206:NTU262206 ODM262206:ODQ262206 ONI262206:ONM262206 OXE262206:OXI262206 PHA262206:PHE262206 PQW262206:PRA262206 QAS262206:QAW262206 QKO262206:QKS262206 QUK262206:QUO262206 REG262206:REK262206 ROC262206:ROG262206 RXY262206:RYC262206 SHU262206:SHY262206 SRQ262206:SRU262206 TBM262206:TBQ262206 TLI262206:TLM262206 TVE262206:TVI262206 UFA262206:UFE262206 UOW262206:UPA262206 UYS262206:UYW262206 VIO262206:VIS262206 VSK262206:VSO262206 WCG262206:WCK262206 WMC262206:WMG262206 WVY262206:WWC262206 Q327742:U327742 JM327742:JQ327742 TI327742:TM327742 ADE327742:ADI327742 ANA327742:ANE327742 AWW327742:AXA327742 BGS327742:BGW327742 BQO327742:BQS327742 CAK327742:CAO327742 CKG327742:CKK327742 CUC327742:CUG327742 DDY327742:DEC327742 DNU327742:DNY327742 DXQ327742:DXU327742 EHM327742:EHQ327742 ERI327742:ERM327742 FBE327742:FBI327742 FLA327742:FLE327742 FUW327742:FVA327742 GES327742:GEW327742 GOO327742:GOS327742 GYK327742:GYO327742 HIG327742:HIK327742 HSC327742:HSG327742 IBY327742:ICC327742 ILU327742:ILY327742 IVQ327742:IVU327742 JFM327742:JFQ327742 JPI327742:JPM327742 JZE327742:JZI327742 KJA327742:KJE327742 KSW327742:KTA327742 LCS327742:LCW327742 LMO327742:LMS327742 LWK327742:LWO327742 MGG327742:MGK327742 MQC327742:MQG327742 MZY327742:NAC327742 NJU327742:NJY327742 NTQ327742:NTU327742 ODM327742:ODQ327742 ONI327742:ONM327742 OXE327742:OXI327742 PHA327742:PHE327742 PQW327742:PRA327742 QAS327742:QAW327742 QKO327742:QKS327742 QUK327742:QUO327742 REG327742:REK327742 ROC327742:ROG327742 RXY327742:RYC327742 SHU327742:SHY327742 SRQ327742:SRU327742 TBM327742:TBQ327742 TLI327742:TLM327742 TVE327742:TVI327742 UFA327742:UFE327742 UOW327742:UPA327742 UYS327742:UYW327742 VIO327742:VIS327742 VSK327742:VSO327742 WCG327742:WCK327742 WMC327742:WMG327742 WVY327742:WWC327742 Q393278:U393278 JM393278:JQ393278 TI393278:TM393278 ADE393278:ADI393278 ANA393278:ANE393278 AWW393278:AXA393278 BGS393278:BGW393278 BQO393278:BQS393278 CAK393278:CAO393278 CKG393278:CKK393278 CUC393278:CUG393278 DDY393278:DEC393278 DNU393278:DNY393278 DXQ393278:DXU393278 EHM393278:EHQ393278 ERI393278:ERM393278 FBE393278:FBI393278 FLA393278:FLE393278 FUW393278:FVA393278 GES393278:GEW393278 GOO393278:GOS393278 GYK393278:GYO393278 HIG393278:HIK393278 HSC393278:HSG393278 IBY393278:ICC393278 ILU393278:ILY393278 IVQ393278:IVU393278 JFM393278:JFQ393278 JPI393278:JPM393278 JZE393278:JZI393278 KJA393278:KJE393278 KSW393278:KTA393278 LCS393278:LCW393278 LMO393278:LMS393278 LWK393278:LWO393278 MGG393278:MGK393278 MQC393278:MQG393278 MZY393278:NAC393278 NJU393278:NJY393278 NTQ393278:NTU393278 ODM393278:ODQ393278 ONI393278:ONM393278 OXE393278:OXI393278 PHA393278:PHE393278 PQW393278:PRA393278 QAS393278:QAW393278 QKO393278:QKS393278 QUK393278:QUO393278 REG393278:REK393278 ROC393278:ROG393278 RXY393278:RYC393278 SHU393278:SHY393278 SRQ393278:SRU393278 TBM393278:TBQ393278 TLI393278:TLM393278 TVE393278:TVI393278 UFA393278:UFE393278 UOW393278:UPA393278 UYS393278:UYW393278 VIO393278:VIS393278 VSK393278:VSO393278 WCG393278:WCK393278 WMC393278:WMG393278 WVY393278:WWC393278 Q458814:U458814 JM458814:JQ458814 TI458814:TM458814 ADE458814:ADI458814 ANA458814:ANE458814 AWW458814:AXA458814 BGS458814:BGW458814 BQO458814:BQS458814 CAK458814:CAO458814 CKG458814:CKK458814 CUC458814:CUG458814 DDY458814:DEC458814 DNU458814:DNY458814 DXQ458814:DXU458814 EHM458814:EHQ458814 ERI458814:ERM458814 FBE458814:FBI458814 FLA458814:FLE458814 FUW458814:FVA458814 GES458814:GEW458814 GOO458814:GOS458814 GYK458814:GYO458814 HIG458814:HIK458814 HSC458814:HSG458814 IBY458814:ICC458814 ILU458814:ILY458814 IVQ458814:IVU458814 JFM458814:JFQ458814 JPI458814:JPM458814 JZE458814:JZI458814 KJA458814:KJE458814 KSW458814:KTA458814 LCS458814:LCW458814 LMO458814:LMS458814 LWK458814:LWO458814 MGG458814:MGK458814 MQC458814:MQG458814 MZY458814:NAC458814 NJU458814:NJY458814 NTQ458814:NTU458814 ODM458814:ODQ458814 ONI458814:ONM458814 OXE458814:OXI458814 PHA458814:PHE458814 PQW458814:PRA458814 QAS458814:QAW458814 QKO458814:QKS458814 QUK458814:QUO458814 REG458814:REK458814 ROC458814:ROG458814 RXY458814:RYC458814 SHU458814:SHY458814 SRQ458814:SRU458814 TBM458814:TBQ458814 TLI458814:TLM458814 TVE458814:TVI458814 UFA458814:UFE458814 UOW458814:UPA458814 UYS458814:UYW458814 VIO458814:VIS458814 VSK458814:VSO458814 WCG458814:WCK458814 WMC458814:WMG458814 WVY458814:WWC458814 Q524350:U524350 JM524350:JQ524350 TI524350:TM524350 ADE524350:ADI524350 ANA524350:ANE524350 AWW524350:AXA524350 BGS524350:BGW524350 BQO524350:BQS524350 CAK524350:CAO524350 CKG524350:CKK524350 CUC524350:CUG524350 DDY524350:DEC524350 DNU524350:DNY524350 DXQ524350:DXU524350 EHM524350:EHQ524350 ERI524350:ERM524350 FBE524350:FBI524350 FLA524350:FLE524350 FUW524350:FVA524350 GES524350:GEW524350 GOO524350:GOS524350 GYK524350:GYO524350 HIG524350:HIK524350 HSC524350:HSG524350 IBY524350:ICC524350 ILU524350:ILY524350 IVQ524350:IVU524350 JFM524350:JFQ524350 JPI524350:JPM524350 JZE524350:JZI524350 KJA524350:KJE524350 KSW524350:KTA524350 LCS524350:LCW524350 LMO524350:LMS524350 LWK524350:LWO524350 MGG524350:MGK524350 MQC524350:MQG524350 MZY524350:NAC524350 NJU524350:NJY524350 NTQ524350:NTU524350 ODM524350:ODQ524350 ONI524350:ONM524350 OXE524350:OXI524350 PHA524350:PHE524350 PQW524350:PRA524350 QAS524350:QAW524350 QKO524350:QKS524350 QUK524350:QUO524350 REG524350:REK524350 ROC524350:ROG524350 RXY524350:RYC524350 SHU524350:SHY524350 SRQ524350:SRU524350 TBM524350:TBQ524350 TLI524350:TLM524350 TVE524350:TVI524350 UFA524350:UFE524350 UOW524350:UPA524350 UYS524350:UYW524350 VIO524350:VIS524350 VSK524350:VSO524350 WCG524350:WCK524350 WMC524350:WMG524350 WVY524350:WWC524350 Q589886:U589886 JM589886:JQ589886 TI589886:TM589886 ADE589886:ADI589886 ANA589886:ANE589886 AWW589886:AXA589886 BGS589886:BGW589886 BQO589886:BQS589886 CAK589886:CAO589886 CKG589886:CKK589886 CUC589886:CUG589886 DDY589886:DEC589886 DNU589886:DNY589886 DXQ589886:DXU589886 EHM589886:EHQ589886 ERI589886:ERM589886 FBE589886:FBI589886 FLA589886:FLE589886 FUW589886:FVA589886 GES589886:GEW589886 GOO589886:GOS589886 GYK589886:GYO589886 HIG589886:HIK589886 HSC589886:HSG589886 IBY589886:ICC589886 ILU589886:ILY589886 IVQ589886:IVU589886 JFM589886:JFQ589886 JPI589886:JPM589886 JZE589886:JZI589886 KJA589886:KJE589886 KSW589886:KTA589886 LCS589886:LCW589886 LMO589886:LMS589886 LWK589886:LWO589886 MGG589886:MGK589886 MQC589886:MQG589886 MZY589886:NAC589886 NJU589886:NJY589886 NTQ589886:NTU589886 ODM589886:ODQ589886 ONI589886:ONM589886 OXE589886:OXI589886 PHA589886:PHE589886 PQW589886:PRA589886 QAS589886:QAW589886 QKO589886:QKS589886 QUK589886:QUO589886 REG589886:REK589886 ROC589886:ROG589886 RXY589886:RYC589886 SHU589886:SHY589886 SRQ589886:SRU589886 TBM589886:TBQ589886 TLI589886:TLM589886 TVE589886:TVI589886 UFA589886:UFE589886 UOW589886:UPA589886 UYS589886:UYW589886 VIO589886:VIS589886 VSK589886:VSO589886 WCG589886:WCK589886 WMC589886:WMG589886 WVY589886:WWC589886 Q655422:U655422 JM655422:JQ655422 TI655422:TM655422 ADE655422:ADI655422 ANA655422:ANE655422 AWW655422:AXA655422 BGS655422:BGW655422 BQO655422:BQS655422 CAK655422:CAO655422 CKG655422:CKK655422 CUC655422:CUG655422 DDY655422:DEC655422 DNU655422:DNY655422 DXQ655422:DXU655422 EHM655422:EHQ655422 ERI655422:ERM655422 FBE655422:FBI655422 FLA655422:FLE655422 FUW655422:FVA655422 GES655422:GEW655422 GOO655422:GOS655422 GYK655422:GYO655422 HIG655422:HIK655422 HSC655422:HSG655422 IBY655422:ICC655422 ILU655422:ILY655422 IVQ655422:IVU655422 JFM655422:JFQ655422 JPI655422:JPM655422 JZE655422:JZI655422 KJA655422:KJE655422 KSW655422:KTA655422 LCS655422:LCW655422 LMO655422:LMS655422 LWK655422:LWO655422 MGG655422:MGK655422 MQC655422:MQG655422 MZY655422:NAC655422 NJU655422:NJY655422 NTQ655422:NTU655422 ODM655422:ODQ655422 ONI655422:ONM655422 OXE655422:OXI655422 PHA655422:PHE655422 PQW655422:PRA655422 QAS655422:QAW655422 QKO655422:QKS655422 QUK655422:QUO655422 REG655422:REK655422 ROC655422:ROG655422 RXY655422:RYC655422 SHU655422:SHY655422 SRQ655422:SRU655422 TBM655422:TBQ655422 TLI655422:TLM655422 TVE655422:TVI655422 UFA655422:UFE655422 UOW655422:UPA655422 UYS655422:UYW655422 VIO655422:VIS655422 VSK655422:VSO655422 WCG655422:WCK655422 WMC655422:WMG655422 WVY655422:WWC655422 Q720958:U720958 JM720958:JQ720958 TI720958:TM720958 ADE720958:ADI720958 ANA720958:ANE720958 AWW720958:AXA720958 BGS720958:BGW720958 BQO720958:BQS720958 CAK720958:CAO720958 CKG720958:CKK720958 CUC720958:CUG720958 DDY720958:DEC720958 DNU720958:DNY720958 DXQ720958:DXU720958 EHM720958:EHQ720958 ERI720958:ERM720958 FBE720958:FBI720958 FLA720958:FLE720958 FUW720958:FVA720958 GES720958:GEW720958 GOO720958:GOS720958 GYK720958:GYO720958 HIG720958:HIK720958 HSC720958:HSG720958 IBY720958:ICC720958 ILU720958:ILY720958 IVQ720958:IVU720958 JFM720958:JFQ720958 JPI720958:JPM720958 JZE720958:JZI720958 KJA720958:KJE720958 KSW720958:KTA720958 LCS720958:LCW720958 LMO720958:LMS720958 LWK720958:LWO720958 MGG720958:MGK720958 MQC720958:MQG720958 MZY720958:NAC720958 NJU720958:NJY720958 NTQ720958:NTU720958 ODM720958:ODQ720958 ONI720958:ONM720958 OXE720958:OXI720958 PHA720958:PHE720958 PQW720958:PRA720958 QAS720958:QAW720958 QKO720958:QKS720958 QUK720958:QUO720958 REG720958:REK720958 ROC720958:ROG720958 RXY720958:RYC720958 SHU720958:SHY720958 SRQ720958:SRU720958 TBM720958:TBQ720958 TLI720958:TLM720958 TVE720958:TVI720958 UFA720958:UFE720958 UOW720958:UPA720958 UYS720958:UYW720958 VIO720958:VIS720958 VSK720958:VSO720958 WCG720958:WCK720958 WMC720958:WMG720958 WVY720958:WWC720958 Q786494:U786494 JM786494:JQ786494 TI786494:TM786494 ADE786494:ADI786494 ANA786494:ANE786494 AWW786494:AXA786494 BGS786494:BGW786494 BQO786494:BQS786494 CAK786494:CAO786494 CKG786494:CKK786494 CUC786494:CUG786494 DDY786494:DEC786494 DNU786494:DNY786494 DXQ786494:DXU786494 EHM786494:EHQ786494 ERI786494:ERM786494 FBE786494:FBI786494 FLA786494:FLE786494 FUW786494:FVA786494 GES786494:GEW786494 GOO786494:GOS786494 GYK786494:GYO786494 HIG786494:HIK786494 HSC786494:HSG786494 IBY786494:ICC786494 ILU786494:ILY786494 IVQ786494:IVU786494 JFM786494:JFQ786494 JPI786494:JPM786494 JZE786494:JZI786494 KJA786494:KJE786494 KSW786494:KTA786494 LCS786494:LCW786494 LMO786494:LMS786494 LWK786494:LWO786494 MGG786494:MGK786494 MQC786494:MQG786494 MZY786494:NAC786494 NJU786494:NJY786494 NTQ786494:NTU786494 ODM786494:ODQ786494 ONI786494:ONM786494 OXE786494:OXI786494 PHA786494:PHE786494 PQW786494:PRA786494 QAS786494:QAW786494 QKO786494:QKS786494 QUK786494:QUO786494 REG786494:REK786494 ROC786494:ROG786494 RXY786494:RYC786494 SHU786494:SHY786494 SRQ786494:SRU786494 TBM786494:TBQ786494 TLI786494:TLM786494 TVE786494:TVI786494 UFA786494:UFE786494 UOW786494:UPA786494 UYS786494:UYW786494 VIO786494:VIS786494 VSK786494:VSO786494 WCG786494:WCK786494 WMC786494:WMG786494 WVY786494:WWC786494 Q852030:U852030 JM852030:JQ852030 TI852030:TM852030 ADE852030:ADI852030 ANA852030:ANE852030 AWW852030:AXA852030 BGS852030:BGW852030 BQO852030:BQS852030 CAK852030:CAO852030 CKG852030:CKK852030 CUC852030:CUG852030 DDY852030:DEC852030 DNU852030:DNY852030 DXQ852030:DXU852030 EHM852030:EHQ852030 ERI852030:ERM852030 FBE852030:FBI852030 FLA852030:FLE852030 FUW852030:FVA852030 GES852030:GEW852030 GOO852030:GOS852030 GYK852030:GYO852030 HIG852030:HIK852030 HSC852030:HSG852030 IBY852030:ICC852030 ILU852030:ILY852030 IVQ852030:IVU852030 JFM852030:JFQ852030 JPI852030:JPM852030 JZE852030:JZI852030 KJA852030:KJE852030 KSW852030:KTA852030 LCS852030:LCW852030 LMO852030:LMS852030 LWK852030:LWO852030 MGG852030:MGK852030 MQC852030:MQG852030 MZY852030:NAC852030 NJU852030:NJY852030 NTQ852030:NTU852030 ODM852030:ODQ852030 ONI852030:ONM852030 OXE852030:OXI852030 PHA852030:PHE852030 PQW852030:PRA852030 QAS852030:QAW852030 QKO852030:QKS852030 QUK852030:QUO852030 REG852030:REK852030 ROC852030:ROG852030 RXY852030:RYC852030 SHU852030:SHY852030 SRQ852030:SRU852030 TBM852030:TBQ852030 TLI852030:TLM852030 TVE852030:TVI852030 UFA852030:UFE852030 UOW852030:UPA852030 UYS852030:UYW852030 VIO852030:VIS852030 VSK852030:VSO852030 WCG852030:WCK852030 WMC852030:WMG852030 WVY852030:WWC852030 Q917566:U917566 JM917566:JQ917566 TI917566:TM917566 ADE917566:ADI917566 ANA917566:ANE917566 AWW917566:AXA917566 BGS917566:BGW917566 BQO917566:BQS917566 CAK917566:CAO917566 CKG917566:CKK917566 CUC917566:CUG917566 DDY917566:DEC917566 DNU917566:DNY917566 DXQ917566:DXU917566 EHM917566:EHQ917566 ERI917566:ERM917566 FBE917566:FBI917566 FLA917566:FLE917566 FUW917566:FVA917566 GES917566:GEW917566 GOO917566:GOS917566 GYK917566:GYO917566 HIG917566:HIK917566 HSC917566:HSG917566 IBY917566:ICC917566 ILU917566:ILY917566 IVQ917566:IVU917566 JFM917566:JFQ917566 JPI917566:JPM917566 JZE917566:JZI917566 KJA917566:KJE917566 KSW917566:KTA917566 LCS917566:LCW917566 LMO917566:LMS917566 LWK917566:LWO917566 MGG917566:MGK917566 MQC917566:MQG917566 MZY917566:NAC917566 NJU917566:NJY917566 NTQ917566:NTU917566 ODM917566:ODQ917566 ONI917566:ONM917566 OXE917566:OXI917566 PHA917566:PHE917566 PQW917566:PRA917566 QAS917566:QAW917566 QKO917566:QKS917566 QUK917566:QUO917566 REG917566:REK917566 ROC917566:ROG917566 RXY917566:RYC917566 SHU917566:SHY917566 SRQ917566:SRU917566 TBM917566:TBQ917566 TLI917566:TLM917566 TVE917566:TVI917566 UFA917566:UFE917566 UOW917566:UPA917566 UYS917566:UYW917566 VIO917566:VIS917566 VSK917566:VSO917566 WCG917566:WCK917566 WMC917566:WMG917566 WVY917566:WWC917566 Q983102:U983102 JM983102:JQ983102 TI983102:TM983102 ADE983102:ADI983102 ANA983102:ANE983102 AWW983102:AXA983102 BGS983102:BGW983102 BQO983102:BQS983102 CAK983102:CAO983102 CKG983102:CKK983102 CUC983102:CUG983102 DDY983102:DEC983102 DNU983102:DNY983102 DXQ983102:DXU983102 EHM983102:EHQ983102 ERI983102:ERM983102 FBE983102:FBI983102 FLA983102:FLE983102 FUW983102:FVA983102 GES983102:GEW983102 GOO983102:GOS983102 GYK983102:GYO983102 HIG983102:HIK983102 HSC983102:HSG983102 IBY983102:ICC983102 ILU983102:ILY983102 IVQ983102:IVU983102 JFM983102:JFQ983102 JPI983102:JPM983102 JZE983102:JZI983102 KJA983102:KJE983102 KSW983102:KTA983102 LCS983102:LCW983102 LMO983102:LMS983102 LWK983102:LWO983102 MGG983102:MGK983102 MQC983102:MQG983102 MZY983102:NAC983102 NJU983102:NJY983102 NTQ983102:NTU983102 ODM983102:ODQ983102 ONI983102:ONM983102 OXE983102:OXI983102 PHA983102:PHE983102 PQW983102:PRA983102 QAS983102:QAW983102 QKO983102:QKS983102 QUK983102:QUO983102 REG983102:REK983102 ROC983102:ROG983102 RXY983102:RYC983102 SHU983102:SHY983102 SRQ983102:SRU983102 TBM983102:TBQ983102 TLI983102:TLM983102 TVE983102:TVI983102 UFA983102:UFE983102 UOW983102:UPA983102 UYS983102:UYW983102 VIO983102:VIS983102 VSK983102:VSO983102 WCG983102:WCK983102 WMC983102:WMG983102 WVY983102:WWC983102 G105 JC105 SY105 ACU105 AMQ105 AWM105 BGI105 BQE105 CAA105 CJW105 CTS105 DDO105 DNK105 DXG105 EHC105 EQY105 FAU105 FKQ105 FUM105 GEI105 GOE105 GYA105 HHW105 HRS105 IBO105 ILK105 IVG105 JFC105 JOY105 JYU105 KIQ105 KSM105 LCI105 LME105 LWA105 MFW105 MPS105 MZO105 NJK105 NTG105 ODC105 OMY105 OWU105 PGQ105 PQM105 QAI105 QKE105 QUA105 RDW105 RNS105 RXO105 SHK105 SRG105 TBC105 TKY105 TUU105 UEQ105 UOM105 UYI105 VIE105 VSA105 WBW105 WLS105 WVO105 G65641 JC65641 SY65641 ACU65641 AMQ65641 AWM65641 BGI65641 BQE65641 CAA65641 CJW65641 CTS65641 DDO65641 DNK65641 DXG65641 EHC65641 EQY65641 FAU65641 FKQ65641 FUM65641 GEI65641 GOE65641 GYA65641 HHW65641 HRS65641 IBO65641 ILK65641 IVG65641 JFC65641 JOY65641 JYU65641 KIQ65641 KSM65641 LCI65641 LME65641 LWA65641 MFW65641 MPS65641 MZO65641 NJK65641 NTG65641 ODC65641 OMY65641 OWU65641 PGQ65641 PQM65641 QAI65641 QKE65641 QUA65641 RDW65641 RNS65641 RXO65641 SHK65641 SRG65641 TBC65641 TKY65641 TUU65641 UEQ65641 UOM65641 UYI65641 VIE65641 VSA65641 WBW65641 WLS65641 WVO65641 G131177 JC131177 SY131177 ACU131177 AMQ131177 AWM131177 BGI131177 BQE131177 CAA131177 CJW131177 CTS131177 DDO131177 DNK131177 DXG131177 EHC131177 EQY131177 FAU131177 FKQ131177 FUM131177 GEI131177 GOE131177 GYA131177 HHW131177 HRS131177 IBO131177 ILK131177 IVG131177 JFC131177 JOY131177 JYU131177 KIQ131177 KSM131177 LCI131177 LME131177 LWA131177 MFW131177 MPS131177 MZO131177 NJK131177 NTG131177 ODC131177 OMY131177 OWU131177 PGQ131177 PQM131177 QAI131177 QKE131177 QUA131177 RDW131177 RNS131177 RXO131177 SHK131177 SRG131177 TBC131177 TKY131177 TUU131177 UEQ131177 UOM131177 UYI131177 VIE131177 VSA131177 WBW131177 WLS131177 WVO131177 G196713 JC196713 SY196713 ACU196713 AMQ196713 AWM196713 BGI196713 BQE196713 CAA196713 CJW196713 CTS196713 DDO196713 DNK196713 DXG196713 EHC196713 EQY196713 FAU196713 FKQ196713 FUM196713 GEI196713 GOE196713 GYA196713 HHW196713 HRS196713 IBO196713 ILK196713 IVG196713 JFC196713 JOY196713 JYU196713 KIQ196713 KSM196713 LCI196713 LME196713 LWA196713 MFW196713 MPS196713 MZO196713 NJK196713 NTG196713 ODC196713 OMY196713 OWU196713 PGQ196713 PQM196713 QAI196713 QKE196713 QUA196713 RDW196713 RNS196713 RXO196713 SHK196713 SRG196713 TBC196713 TKY196713 TUU196713 UEQ196713 UOM196713 UYI196713 VIE196713 VSA196713 WBW196713 WLS196713 WVO196713 G262249 JC262249 SY262249 ACU262249 AMQ262249 AWM262249 BGI262249 BQE262249 CAA262249 CJW262249 CTS262249 DDO262249 DNK262249 DXG262249 EHC262249 EQY262249 FAU262249 FKQ262249 FUM262249 GEI262249 GOE262249 GYA262249 HHW262249 HRS262249 IBO262249 ILK262249 IVG262249 JFC262249 JOY262249 JYU262249 KIQ262249 KSM262249 LCI262249 LME262249 LWA262249 MFW262249 MPS262249 MZO262249 NJK262249 NTG262249 ODC262249 OMY262249 OWU262249 PGQ262249 PQM262249 QAI262249 QKE262249 QUA262249 RDW262249 RNS262249 RXO262249 SHK262249 SRG262249 TBC262249 TKY262249 TUU262249 UEQ262249 UOM262249 UYI262249 VIE262249 VSA262249 WBW262249 WLS262249 WVO262249 G327785 JC327785 SY327785 ACU327785 AMQ327785 AWM327785 BGI327785 BQE327785 CAA327785 CJW327785 CTS327785 DDO327785 DNK327785 DXG327785 EHC327785 EQY327785 FAU327785 FKQ327785 FUM327785 GEI327785 GOE327785 GYA327785 HHW327785 HRS327785 IBO327785 ILK327785 IVG327785 JFC327785 JOY327785 JYU327785 KIQ327785 KSM327785 LCI327785 LME327785 LWA327785 MFW327785 MPS327785 MZO327785 NJK327785 NTG327785 ODC327785 OMY327785 OWU327785 PGQ327785 PQM327785 QAI327785 QKE327785 QUA327785 RDW327785 RNS327785 RXO327785 SHK327785 SRG327785 TBC327785 TKY327785 TUU327785 UEQ327785 UOM327785 UYI327785 VIE327785 VSA327785 WBW327785 WLS327785 WVO327785 G393321 JC393321 SY393321 ACU393321 AMQ393321 AWM393321 BGI393321 BQE393321 CAA393321 CJW393321 CTS393321 DDO393321 DNK393321 DXG393321 EHC393321 EQY393321 FAU393321 FKQ393321 FUM393321 GEI393321 GOE393321 GYA393321 HHW393321 HRS393321 IBO393321 ILK393321 IVG393321 JFC393321 JOY393321 JYU393321 KIQ393321 KSM393321 LCI393321 LME393321 LWA393321 MFW393321 MPS393321 MZO393321 NJK393321 NTG393321 ODC393321 OMY393321 OWU393321 PGQ393321 PQM393321 QAI393321 QKE393321 QUA393321 RDW393321 RNS393321 RXO393321 SHK393321 SRG393321 TBC393321 TKY393321 TUU393321 UEQ393321 UOM393321 UYI393321 VIE393321 VSA393321 WBW393321 WLS393321 WVO393321 G458857 JC458857 SY458857 ACU458857 AMQ458857 AWM458857 BGI458857 BQE458857 CAA458857 CJW458857 CTS458857 DDO458857 DNK458857 DXG458857 EHC458857 EQY458857 FAU458857 FKQ458857 FUM458857 GEI458857 GOE458857 GYA458857 HHW458857 HRS458857 IBO458857 ILK458857 IVG458857 JFC458857 JOY458857 JYU458857 KIQ458857 KSM458857 LCI458857 LME458857 LWA458857 MFW458857 MPS458857 MZO458857 NJK458857 NTG458857 ODC458857 OMY458857 OWU458857 PGQ458857 PQM458857 QAI458857 QKE458857 QUA458857 RDW458857 RNS458857 RXO458857 SHK458857 SRG458857 TBC458857 TKY458857 TUU458857 UEQ458857 UOM458857 UYI458857 VIE458857 VSA458857 WBW458857 WLS458857 WVO458857 G524393 JC524393 SY524393 ACU524393 AMQ524393 AWM524393 BGI524393 BQE524393 CAA524393 CJW524393 CTS524393 DDO524393 DNK524393 DXG524393 EHC524393 EQY524393 FAU524393 FKQ524393 FUM524393 GEI524393 GOE524393 GYA524393 HHW524393 HRS524393 IBO524393 ILK524393 IVG524393 JFC524393 JOY524393 JYU524393 KIQ524393 KSM524393 LCI524393 LME524393 LWA524393 MFW524393 MPS524393 MZO524393 NJK524393 NTG524393 ODC524393 OMY524393 OWU524393 PGQ524393 PQM524393 QAI524393 QKE524393 QUA524393 RDW524393 RNS524393 RXO524393 SHK524393 SRG524393 TBC524393 TKY524393 TUU524393 UEQ524393 UOM524393 UYI524393 VIE524393 VSA524393 WBW524393 WLS524393 WVO524393 G589929 JC589929 SY589929 ACU589929 AMQ589929 AWM589929 BGI589929 BQE589929 CAA589929 CJW589929 CTS589929 DDO589929 DNK589929 DXG589929 EHC589929 EQY589929 FAU589929 FKQ589929 FUM589929 GEI589929 GOE589929 GYA589929 HHW589929 HRS589929 IBO589929 ILK589929 IVG589929 JFC589929 JOY589929 JYU589929 KIQ589929 KSM589929 LCI589929 LME589929 LWA589929 MFW589929 MPS589929 MZO589929 NJK589929 NTG589929 ODC589929 OMY589929 OWU589929 PGQ589929 PQM589929 QAI589929 QKE589929 QUA589929 RDW589929 RNS589929 RXO589929 SHK589929 SRG589929 TBC589929 TKY589929 TUU589929 UEQ589929 UOM589929 UYI589929 VIE589929 VSA589929 WBW589929 WLS589929 WVO589929 G655465 JC655465 SY655465 ACU655465 AMQ655465 AWM655465 BGI655465 BQE655465 CAA655465 CJW655465 CTS655465 DDO655465 DNK655465 DXG655465 EHC655465 EQY655465 FAU655465 FKQ655465 FUM655465 GEI655465 GOE655465 GYA655465 HHW655465 HRS655465 IBO655465 ILK655465 IVG655465 JFC655465 JOY655465 JYU655465 KIQ655465 KSM655465 LCI655465 LME655465 LWA655465 MFW655465 MPS655465 MZO655465 NJK655465 NTG655465 ODC655465 OMY655465 OWU655465 PGQ655465 PQM655465 QAI655465 QKE655465 QUA655465 RDW655465 RNS655465 RXO655465 SHK655465 SRG655465 TBC655465 TKY655465 TUU655465 UEQ655465 UOM655465 UYI655465 VIE655465 VSA655465 WBW655465 WLS655465 WVO655465 G721001 JC721001 SY721001 ACU721001 AMQ721001 AWM721001 BGI721001 BQE721001 CAA721001 CJW721001 CTS721001 DDO721001 DNK721001 DXG721001 EHC721001 EQY721001 FAU721001 FKQ721001 FUM721001 GEI721001 GOE721001 GYA721001 HHW721001 HRS721001 IBO721001 ILK721001 IVG721001 JFC721001 JOY721001 JYU721001 KIQ721001 KSM721001 LCI721001 LME721001 LWA721001 MFW721001 MPS721001 MZO721001 NJK721001 NTG721001 ODC721001 OMY721001 OWU721001 PGQ721001 PQM721001 QAI721001 QKE721001 QUA721001 RDW721001 RNS721001 RXO721001 SHK721001 SRG721001 TBC721001 TKY721001 TUU721001 UEQ721001 UOM721001 UYI721001 VIE721001 VSA721001 WBW721001 WLS721001 WVO721001 G786537 JC786537 SY786537 ACU786537 AMQ786537 AWM786537 BGI786537 BQE786537 CAA786537 CJW786537 CTS786537 DDO786537 DNK786537 DXG786537 EHC786537 EQY786537 FAU786537 FKQ786537 FUM786537 GEI786537 GOE786537 GYA786537 HHW786537 HRS786537 IBO786537 ILK786537 IVG786537 JFC786537 JOY786537 JYU786537 KIQ786537 KSM786537 LCI786537 LME786537 LWA786537 MFW786537 MPS786537 MZO786537 NJK786537 NTG786537 ODC786537 OMY786537 OWU786537 PGQ786537 PQM786537 QAI786537 QKE786537 QUA786537 RDW786537 RNS786537 RXO786537 SHK786537 SRG786537 TBC786537 TKY786537 TUU786537 UEQ786537 UOM786537 UYI786537 VIE786537 VSA786537 WBW786537 WLS786537 WVO786537 G852073 JC852073 SY852073 ACU852073 AMQ852073 AWM852073 BGI852073 BQE852073 CAA852073 CJW852073 CTS852073 DDO852073 DNK852073 DXG852073 EHC852073 EQY852073 FAU852073 FKQ852073 FUM852073 GEI852073 GOE852073 GYA852073 HHW852073 HRS852073 IBO852073 ILK852073 IVG852073 JFC852073 JOY852073 JYU852073 KIQ852073 KSM852073 LCI852073 LME852073 LWA852073 MFW852073 MPS852073 MZO852073 NJK852073 NTG852073 ODC852073 OMY852073 OWU852073 PGQ852073 PQM852073 QAI852073 QKE852073 QUA852073 RDW852073 RNS852073 RXO852073 SHK852073 SRG852073 TBC852073 TKY852073 TUU852073 UEQ852073 UOM852073 UYI852073 VIE852073 VSA852073 WBW852073 WLS852073 WVO852073 G917609 JC917609 SY917609 ACU917609 AMQ917609 AWM917609 BGI917609 BQE917609 CAA917609 CJW917609 CTS917609 DDO917609 DNK917609 DXG917609 EHC917609 EQY917609 FAU917609 FKQ917609 FUM917609 GEI917609 GOE917609 GYA917609 HHW917609 HRS917609 IBO917609 ILK917609 IVG917609 JFC917609 JOY917609 JYU917609 KIQ917609 KSM917609 LCI917609 LME917609 LWA917609 MFW917609 MPS917609 MZO917609 NJK917609 NTG917609 ODC917609 OMY917609 OWU917609 PGQ917609 PQM917609 QAI917609 QKE917609 QUA917609 RDW917609 RNS917609 RXO917609 SHK917609 SRG917609 TBC917609 TKY917609 TUU917609 UEQ917609 UOM917609 UYI917609 VIE917609 VSA917609 WBW917609 WLS917609 WVO917609 G983145 JC983145 SY983145 ACU983145 AMQ983145 AWM983145 BGI983145 BQE983145 CAA983145 CJW983145 CTS983145 DDO983145 DNK983145 DXG983145 EHC983145 EQY983145 FAU983145 FKQ983145 FUM983145 GEI983145 GOE983145 GYA983145 HHW983145 HRS983145 IBO983145 ILK983145 IVG983145 JFC983145 JOY983145 JYU983145 KIQ983145 KSM983145 LCI983145 LME983145 LWA983145 MFW983145 MPS983145 MZO983145 NJK983145 NTG983145 ODC983145 OMY983145 OWU983145 PGQ983145 PQM983145 QAI983145 QKE983145 QUA983145 RDW983145 RNS983145 RXO983145 SHK983145 SRG983145 TBC983145 TKY983145 TUU983145 UEQ983145 UOM983145 UYI983145 VIE983145 VSA983145 WBW983145 WLS983145 WVO983145 G109 JC109 SY109 ACU109 AMQ109 AWM109 BGI109 BQE109 CAA109 CJW109 CTS109 DDO109 DNK109 DXG109 EHC109 EQY109 FAU109 FKQ109 FUM109 GEI109 GOE109 GYA109 HHW109 HRS109 IBO109 ILK109 IVG109 JFC109 JOY109 JYU109 KIQ109 KSM109 LCI109 LME109 LWA109 MFW109 MPS109 MZO109 NJK109 NTG109 ODC109 OMY109 OWU109 PGQ109 PQM109 QAI109 QKE109 QUA109 RDW109 RNS109 RXO109 SHK109 SRG109 TBC109 TKY109 TUU109 UEQ109 UOM109 UYI109 VIE109 VSA109 WBW109 WLS109 WVO109 G65645 JC65645 SY65645 ACU65645 AMQ65645 AWM65645 BGI65645 BQE65645 CAA65645 CJW65645 CTS65645 DDO65645 DNK65645 DXG65645 EHC65645 EQY65645 FAU65645 FKQ65645 FUM65645 GEI65645 GOE65645 GYA65645 HHW65645 HRS65645 IBO65645 ILK65645 IVG65645 JFC65645 JOY65645 JYU65645 KIQ65645 KSM65645 LCI65645 LME65645 LWA65645 MFW65645 MPS65645 MZO65645 NJK65645 NTG65645 ODC65645 OMY65645 OWU65645 PGQ65645 PQM65645 QAI65645 QKE65645 QUA65645 RDW65645 RNS65645 RXO65645 SHK65645 SRG65645 TBC65645 TKY65645 TUU65645 UEQ65645 UOM65645 UYI65645 VIE65645 VSA65645 WBW65645 WLS65645 WVO65645 G131181 JC131181 SY131181 ACU131181 AMQ131181 AWM131181 BGI131181 BQE131181 CAA131181 CJW131181 CTS131181 DDO131181 DNK131181 DXG131181 EHC131181 EQY131181 FAU131181 FKQ131181 FUM131181 GEI131181 GOE131181 GYA131181 HHW131181 HRS131181 IBO131181 ILK131181 IVG131181 JFC131181 JOY131181 JYU131181 KIQ131181 KSM131181 LCI131181 LME131181 LWA131181 MFW131181 MPS131181 MZO131181 NJK131181 NTG131181 ODC131181 OMY131181 OWU131181 PGQ131181 PQM131181 QAI131181 QKE131181 QUA131181 RDW131181 RNS131181 RXO131181 SHK131181 SRG131181 TBC131181 TKY131181 TUU131181 UEQ131181 UOM131181 UYI131181 VIE131181 VSA131181 WBW131181 WLS131181 WVO131181 G196717 JC196717 SY196717 ACU196717 AMQ196717 AWM196717 BGI196717 BQE196717 CAA196717 CJW196717 CTS196717 DDO196717 DNK196717 DXG196717 EHC196717 EQY196717 FAU196717 FKQ196717 FUM196717 GEI196717 GOE196717 GYA196717 HHW196717 HRS196717 IBO196717 ILK196717 IVG196717 JFC196717 JOY196717 JYU196717 KIQ196717 KSM196717 LCI196717 LME196717 LWA196717 MFW196717 MPS196717 MZO196717 NJK196717 NTG196717 ODC196717 OMY196717 OWU196717 PGQ196717 PQM196717 QAI196717 QKE196717 QUA196717 RDW196717 RNS196717 RXO196717 SHK196717 SRG196717 TBC196717 TKY196717 TUU196717 UEQ196717 UOM196717 UYI196717 VIE196717 VSA196717 WBW196717 WLS196717 WVO196717 G262253 JC262253 SY262253 ACU262253 AMQ262253 AWM262253 BGI262253 BQE262253 CAA262253 CJW262253 CTS262253 DDO262253 DNK262253 DXG262253 EHC262253 EQY262253 FAU262253 FKQ262253 FUM262253 GEI262253 GOE262253 GYA262253 HHW262253 HRS262253 IBO262253 ILK262253 IVG262253 JFC262253 JOY262253 JYU262253 KIQ262253 KSM262253 LCI262253 LME262253 LWA262253 MFW262253 MPS262253 MZO262253 NJK262253 NTG262253 ODC262253 OMY262253 OWU262253 PGQ262253 PQM262253 QAI262253 QKE262253 QUA262253 RDW262253 RNS262253 RXO262253 SHK262253 SRG262253 TBC262253 TKY262253 TUU262253 UEQ262253 UOM262253 UYI262253 VIE262253 VSA262253 WBW262253 WLS262253 WVO262253 G327789 JC327789 SY327789 ACU327789 AMQ327789 AWM327789 BGI327789 BQE327789 CAA327789 CJW327789 CTS327789 DDO327789 DNK327789 DXG327789 EHC327789 EQY327789 FAU327789 FKQ327789 FUM327789 GEI327789 GOE327789 GYA327789 HHW327789 HRS327789 IBO327789 ILK327789 IVG327789 JFC327789 JOY327789 JYU327789 KIQ327789 KSM327789 LCI327789 LME327789 LWA327789 MFW327789 MPS327789 MZO327789 NJK327789 NTG327789 ODC327789 OMY327789 OWU327789 PGQ327789 PQM327789 QAI327789 QKE327789 QUA327789 RDW327789 RNS327789 RXO327789 SHK327789 SRG327789 TBC327789 TKY327789 TUU327789 UEQ327789 UOM327789 UYI327789 VIE327789 VSA327789 WBW327789 WLS327789 WVO327789 G393325 JC393325 SY393325 ACU393325 AMQ393325 AWM393325 BGI393325 BQE393325 CAA393325 CJW393325 CTS393325 DDO393325 DNK393325 DXG393325 EHC393325 EQY393325 FAU393325 FKQ393325 FUM393325 GEI393325 GOE393325 GYA393325 HHW393325 HRS393325 IBO393325 ILK393325 IVG393325 JFC393325 JOY393325 JYU393325 KIQ393325 KSM393325 LCI393325 LME393325 LWA393325 MFW393325 MPS393325 MZO393325 NJK393325 NTG393325 ODC393325 OMY393325 OWU393325 PGQ393325 PQM393325 QAI393325 QKE393325 QUA393325 RDW393325 RNS393325 RXO393325 SHK393325 SRG393325 TBC393325 TKY393325 TUU393325 UEQ393325 UOM393325 UYI393325 VIE393325 VSA393325 WBW393325 WLS393325 WVO393325 G458861 JC458861 SY458861 ACU458861 AMQ458861 AWM458861 BGI458861 BQE458861 CAA458861 CJW458861 CTS458861 DDO458861 DNK458861 DXG458861 EHC458861 EQY458861 FAU458861 FKQ458861 FUM458861 GEI458861 GOE458861 GYA458861 HHW458861 HRS458861 IBO458861 ILK458861 IVG458861 JFC458861 JOY458861 JYU458861 KIQ458861 KSM458861 LCI458861 LME458861 LWA458861 MFW458861 MPS458861 MZO458861 NJK458861 NTG458861 ODC458861 OMY458861 OWU458861 PGQ458861 PQM458861 QAI458861 QKE458861 QUA458861 RDW458861 RNS458861 RXO458861 SHK458861 SRG458861 TBC458861 TKY458861 TUU458861 UEQ458861 UOM458861 UYI458861 VIE458861 VSA458861 WBW458861 WLS458861 WVO458861 G524397 JC524397 SY524397 ACU524397 AMQ524397 AWM524397 BGI524397 BQE524397 CAA524397 CJW524397 CTS524397 DDO524397 DNK524397 DXG524397 EHC524397 EQY524397 FAU524397 FKQ524397 FUM524397 GEI524397 GOE524397 GYA524397 HHW524397 HRS524397 IBO524397 ILK524397 IVG524397 JFC524397 JOY524397 JYU524397 KIQ524397 KSM524397 LCI524397 LME524397 LWA524397 MFW524397 MPS524397 MZO524397 NJK524397 NTG524397 ODC524397 OMY524397 OWU524397 PGQ524397 PQM524397 QAI524397 QKE524397 QUA524397 RDW524397 RNS524397 RXO524397 SHK524397 SRG524397 TBC524397 TKY524397 TUU524397 UEQ524397 UOM524397 UYI524397 VIE524397 VSA524397 WBW524397 WLS524397 WVO524397 G589933 JC589933 SY589933 ACU589933 AMQ589933 AWM589933 BGI589933 BQE589933 CAA589933 CJW589933 CTS589933 DDO589933 DNK589933 DXG589933 EHC589933 EQY589933 FAU589933 FKQ589933 FUM589933 GEI589933 GOE589933 GYA589933 HHW589933 HRS589933 IBO589933 ILK589933 IVG589933 JFC589933 JOY589933 JYU589933 KIQ589933 KSM589933 LCI589933 LME589933 LWA589933 MFW589933 MPS589933 MZO589933 NJK589933 NTG589933 ODC589933 OMY589933 OWU589933 PGQ589933 PQM589933 QAI589933 QKE589933 QUA589933 RDW589933 RNS589933 RXO589933 SHK589933 SRG589933 TBC589933 TKY589933 TUU589933 UEQ589933 UOM589933 UYI589933 VIE589933 VSA589933 WBW589933 WLS589933 WVO589933 G655469 JC655469 SY655469 ACU655469 AMQ655469 AWM655469 BGI655469 BQE655469 CAA655469 CJW655469 CTS655469 DDO655469 DNK655469 DXG655469 EHC655469 EQY655469 FAU655469 FKQ655469 FUM655469 GEI655469 GOE655469 GYA655469 HHW655469 HRS655469 IBO655469 ILK655469 IVG655469 JFC655469 JOY655469 JYU655469 KIQ655469 KSM655469 LCI655469 LME655469 LWA655469 MFW655469 MPS655469 MZO655469 NJK655469 NTG655469 ODC655469 OMY655469 OWU655469 PGQ655469 PQM655469 QAI655469 QKE655469 QUA655469 RDW655469 RNS655469 RXO655469 SHK655469 SRG655469 TBC655469 TKY655469 TUU655469 UEQ655469 UOM655469 UYI655469 VIE655469 VSA655469 WBW655469 WLS655469 WVO655469 G721005 JC721005 SY721005 ACU721005 AMQ721005 AWM721005 BGI721005 BQE721005 CAA721005 CJW721005 CTS721005 DDO721005 DNK721005 DXG721005 EHC721005 EQY721005 FAU721005 FKQ721005 FUM721005 GEI721005 GOE721005 GYA721005 HHW721005 HRS721005 IBO721005 ILK721005 IVG721005 JFC721005 JOY721005 JYU721005 KIQ721005 KSM721005 LCI721005 LME721005 LWA721005 MFW721005 MPS721005 MZO721005 NJK721005 NTG721005 ODC721005 OMY721005 OWU721005 PGQ721005 PQM721005 QAI721005 QKE721005 QUA721005 RDW721005 RNS721005 RXO721005 SHK721005 SRG721005 TBC721005 TKY721005 TUU721005 UEQ721005 UOM721005 UYI721005 VIE721005 VSA721005 WBW721005 WLS721005 WVO721005 G786541 JC786541 SY786541 ACU786541 AMQ786541 AWM786541 BGI786541 BQE786541 CAA786541 CJW786541 CTS786541 DDO786541 DNK786541 DXG786541 EHC786541 EQY786541 FAU786541 FKQ786541 FUM786541 GEI786541 GOE786541 GYA786541 HHW786541 HRS786541 IBO786541 ILK786541 IVG786541 JFC786541 JOY786541 JYU786541 KIQ786541 KSM786541 LCI786541 LME786541 LWA786541 MFW786541 MPS786541 MZO786541 NJK786541 NTG786541 ODC786541 OMY786541 OWU786541 PGQ786541 PQM786541 QAI786541 QKE786541 QUA786541 RDW786541 RNS786541 RXO786541 SHK786541 SRG786541 TBC786541 TKY786541 TUU786541 UEQ786541 UOM786541 UYI786541 VIE786541 VSA786541 WBW786541 WLS786541 WVO786541 G852077 JC852077 SY852077 ACU852077 AMQ852077 AWM852077 BGI852077 BQE852077 CAA852077 CJW852077 CTS852077 DDO852077 DNK852077 DXG852077 EHC852077 EQY852077 FAU852077 FKQ852077 FUM852077 GEI852077 GOE852077 GYA852077 HHW852077 HRS852077 IBO852077 ILK852077 IVG852077 JFC852077 JOY852077 JYU852077 KIQ852077 KSM852077 LCI852077 LME852077 LWA852077 MFW852077 MPS852077 MZO852077 NJK852077 NTG852077 ODC852077 OMY852077 OWU852077 PGQ852077 PQM852077 QAI852077 QKE852077 QUA852077 RDW852077 RNS852077 RXO852077 SHK852077 SRG852077 TBC852077 TKY852077 TUU852077 UEQ852077 UOM852077 UYI852077 VIE852077 VSA852077 WBW852077 WLS852077 WVO852077 G917613 JC917613 SY917613 ACU917613 AMQ917613 AWM917613 BGI917613 BQE917613 CAA917613 CJW917613 CTS917613 DDO917613 DNK917613 DXG917613 EHC917613 EQY917613 FAU917613 FKQ917613 FUM917613 GEI917613 GOE917613 GYA917613 HHW917613 HRS917613 IBO917613 ILK917613 IVG917613 JFC917613 JOY917613 JYU917613 KIQ917613 KSM917613 LCI917613 LME917613 LWA917613 MFW917613 MPS917613 MZO917613 NJK917613 NTG917613 ODC917613 OMY917613 OWU917613 PGQ917613 PQM917613 QAI917613 QKE917613 QUA917613 RDW917613 RNS917613 RXO917613 SHK917613 SRG917613 TBC917613 TKY917613 TUU917613 UEQ917613 UOM917613 UYI917613 VIE917613 VSA917613 WBW917613 WLS917613 WVO917613 G983149 JC983149 SY983149 ACU983149 AMQ983149 AWM983149 BGI983149 BQE983149 CAA983149 CJW983149 CTS983149 DDO983149 DNK983149 DXG983149 EHC983149 EQY983149 FAU983149 FKQ983149 FUM983149 GEI983149 GOE983149 GYA983149 HHW983149 HRS983149 IBO983149 ILK983149 IVG983149 JFC983149 JOY983149 JYU983149 KIQ983149 KSM983149 LCI983149 LME983149 LWA983149 MFW983149 MPS983149 MZO983149 NJK983149 NTG983149 ODC983149 OMY983149 OWU983149 PGQ983149 PQM983149 QAI983149 QKE983149 QUA983149 RDW983149 RNS983149 RXO983149 SHK983149 SRG983149 TBC983149 TKY983149 TUU983149 UEQ983149 UOM983149 UYI983149 VIE983149 VSA983149 WBW983149 WLS983149 WVO983149 WVO983062:WVW983107 Q65591:U65591 JM65591:JQ65591 TI65591:TM65591 ADE65591:ADI65591 ANA65591:ANE65591 AWW65591:AXA65591 BGS65591:BGW65591 BQO65591:BQS65591 CAK65591:CAO65591 CKG65591:CKK65591 CUC65591:CUG65591 DDY65591:DEC65591 DNU65591:DNY65591 DXQ65591:DXU65591 EHM65591:EHQ65591 ERI65591:ERM65591 FBE65591:FBI65591 FLA65591:FLE65591 FUW65591:FVA65591 GES65591:GEW65591 GOO65591:GOS65591 GYK65591:GYO65591 HIG65591:HIK65591 HSC65591:HSG65591 IBY65591:ICC65591 ILU65591:ILY65591 IVQ65591:IVU65591 JFM65591:JFQ65591 JPI65591:JPM65591 JZE65591:JZI65591 KJA65591:KJE65591 KSW65591:KTA65591 LCS65591:LCW65591 LMO65591:LMS65591 LWK65591:LWO65591 MGG65591:MGK65591 MQC65591:MQG65591 MZY65591:NAC65591 NJU65591:NJY65591 NTQ65591:NTU65591 ODM65591:ODQ65591 ONI65591:ONM65591 OXE65591:OXI65591 PHA65591:PHE65591 PQW65591:PRA65591 QAS65591:QAW65591 QKO65591:QKS65591 QUK65591:QUO65591 REG65591:REK65591 ROC65591:ROG65591 RXY65591:RYC65591 SHU65591:SHY65591 SRQ65591:SRU65591 TBM65591:TBQ65591 TLI65591:TLM65591 TVE65591:TVI65591 UFA65591:UFE65591 UOW65591:UPA65591 UYS65591:UYW65591 VIO65591:VIS65591 VSK65591:VSO65591 WCG65591:WCK65591 WMC65591:WMG65591 WVY65591:WWC65591 Q131127:U131127 JM131127:JQ131127 TI131127:TM131127 ADE131127:ADI131127 ANA131127:ANE131127 AWW131127:AXA131127 BGS131127:BGW131127 BQO131127:BQS131127 CAK131127:CAO131127 CKG131127:CKK131127 CUC131127:CUG131127 DDY131127:DEC131127 DNU131127:DNY131127 DXQ131127:DXU131127 EHM131127:EHQ131127 ERI131127:ERM131127 FBE131127:FBI131127 FLA131127:FLE131127 FUW131127:FVA131127 GES131127:GEW131127 GOO131127:GOS131127 GYK131127:GYO131127 HIG131127:HIK131127 HSC131127:HSG131127 IBY131127:ICC131127 ILU131127:ILY131127 IVQ131127:IVU131127 JFM131127:JFQ131127 JPI131127:JPM131127 JZE131127:JZI131127 KJA131127:KJE131127 KSW131127:KTA131127 LCS131127:LCW131127 LMO131127:LMS131127 LWK131127:LWO131127 MGG131127:MGK131127 MQC131127:MQG131127 MZY131127:NAC131127 NJU131127:NJY131127 NTQ131127:NTU131127 ODM131127:ODQ131127 ONI131127:ONM131127 OXE131127:OXI131127 PHA131127:PHE131127 PQW131127:PRA131127 QAS131127:QAW131127 QKO131127:QKS131127 QUK131127:QUO131127 REG131127:REK131127 ROC131127:ROG131127 RXY131127:RYC131127 SHU131127:SHY131127 SRQ131127:SRU131127 TBM131127:TBQ131127 TLI131127:TLM131127 TVE131127:TVI131127 UFA131127:UFE131127 UOW131127:UPA131127 UYS131127:UYW131127 VIO131127:VIS131127 VSK131127:VSO131127 WCG131127:WCK131127 WMC131127:WMG131127 WVY131127:WWC131127 Q196663:U196663 JM196663:JQ196663 TI196663:TM196663 ADE196663:ADI196663 ANA196663:ANE196663 AWW196663:AXA196663 BGS196663:BGW196663 BQO196663:BQS196663 CAK196663:CAO196663 CKG196663:CKK196663 CUC196663:CUG196663 DDY196663:DEC196663 DNU196663:DNY196663 DXQ196663:DXU196663 EHM196663:EHQ196663 ERI196663:ERM196663 FBE196663:FBI196663 FLA196663:FLE196663 FUW196663:FVA196663 GES196663:GEW196663 GOO196663:GOS196663 GYK196663:GYO196663 HIG196663:HIK196663 HSC196663:HSG196663 IBY196663:ICC196663 ILU196663:ILY196663 IVQ196663:IVU196663 JFM196663:JFQ196663 JPI196663:JPM196663 JZE196663:JZI196663 KJA196663:KJE196663 KSW196663:KTA196663 LCS196663:LCW196663 LMO196663:LMS196663 LWK196663:LWO196663 MGG196663:MGK196663 MQC196663:MQG196663 MZY196663:NAC196663 NJU196663:NJY196663 NTQ196663:NTU196663 ODM196663:ODQ196663 ONI196663:ONM196663 OXE196663:OXI196663 PHA196663:PHE196663 PQW196663:PRA196663 QAS196663:QAW196663 QKO196663:QKS196663 QUK196663:QUO196663 REG196663:REK196663 ROC196663:ROG196663 RXY196663:RYC196663 SHU196663:SHY196663 SRQ196663:SRU196663 TBM196663:TBQ196663 TLI196663:TLM196663 TVE196663:TVI196663 UFA196663:UFE196663 UOW196663:UPA196663 UYS196663:UYW196663 VIO196663:VIS196663 VSK196663:VSO196663 WCG196663:WCK196663 WMC196663:WMG196663 WVY196663:WWC196663 Q262199:U262199 JM262199:JQ262199 TI262199:TM262199 ADE262199:ADI262199 ANA262199:ANE262199 AWW262199:AXA262199 BGS262199:BGW262199 BQO262199:BQS262199 CAK262199:CAO262199 CKG262199:CKK262199 CUC262199:CUG262199 DDY262199:DEC262199 DNU262199:DNY262199 DXQ262199:DXU262199 EHM262199:EHQ262199 ERI262199:ERM262199 FBE262199:FBI262199 FLA262199:FLE262199 FUW262199:FVA262199 GES262199:GEW262199 GOO262199:GOS262199 GYK262199:GYO262199 HIG262199:HIK262199 HSC262199:HSG262199 IBY262199:ICC262199 ILU262199:ILY262199 IVQ262199:IVU262199 JFM262199:JFQ262199 JPI262199:JPM262199 JZE262199:JZI262199 KJA262199:KJE262199 KSW262199:KTA262199 LCS262199:LCW262199 LMO262199:LMS262199 LWK262199:LWO262199 MGG262199:MGK262199 MQC262199:MQG262199 MZY262199:NAC262199 NJU262199:NJY262199 NTQ262199:NTU262199 ODM262199:ODQ262199 ONI262199:ONM262199 OXE262199:OXI262199 PHA262199:PHE262199 PQW262199:PRA262199 QAS262199:QAW262199 QKO262199:QKS262199 QUK262199:QUO262199 REG262199:REK262199 ROC262199:ROG262199 RXY262199:RYC262199 SHU262199:SHY262199 SRQ262199:SRU262199 TBM262199:TBQ262199 TLI262199:TLM262199 TVE262199:TVI262199 UFA262199:UFE262199 UOW262199:UPA262199 UYS262199:UYW262199 VIO262199:VIS262199 VSK262199:VSO262199 WCG262199:WCK262199 WMC262199:WMG262199 WVY262199:WWC262199 Q327735:U327735 JM327735:JQ327735 TI327735:TM327735 ADE327735:ADI327735 ANA327735:ANE327735 AWW327735:AXA327735 BGS327735:BGW327735 BQO327735:BQS327735 CAK327735:CAO327735 CKG327735:CKK327735 CUC327735:CUG327735 DDY327735:DEC327735 DNU327735:DNY327735 DXQ327735:DXU327735 EHM327735:EHQ327735 ERI327735:ERM327735 FBE327735:FBI327735 FLA327735:FLE327735 FUW327735:FVA327735 GES327735:GEW327735 GOO327735:GOS327735 GYK327735:GYO327735 HIG327735:HIK327735 HSC327735:HSG327735 IBY327735:ICC327735 ILU327735:ILY327735 IVQ327735:IVU327735 JFM327735:JFQ327735 JPI327735:JPM327735 JZE327735:JZI327735 KJA327735:KJE327735 KSW327735:KTA327735 LCS327735:LCW327735 LMO327735:LMS327735 LWK327735:LWO327735 MGG327735:MGK327735 MQC327735:MQG327735 MZY327735:NAC327735 NJU327735:NJY327735 NTQ327735:NTU327735 ODM327735:ODQ327735 ONI327735:ONM327735 OXE327735:OXI327735 PHA327735:PHE327735 PQW327735:PRA327735 QAS327735:QAW327735 QKO327735:QKS327735 QUK327735:QUO327735 REG327735:REK327735 ROC327735:ROG327735 RXY327735:RYC327735 SHU327735:SHY327735 SRQ327735:SRU327735 TBM327735:TBQ327735 TLI327735:TLM327735 TVE327735:TVI327735 UFA327735:UFE327735 UOW327735:UPA327735 UYS327735:UYW327735 VIO327735:VIS327735 VSK327735:VSO327735 WCG327735:WCK327735 WMC327735:WMG327735 WVY327735:WWC327735 Q393271:U393271 JM393271:JQ393271 TI393271:TM393271 ADE393271:ADI393271 ANA393271:ANE393271 AWW393271:AXA393271 BGS393271:BGW393271 BQO393271:BQS393271 CAK393271:CAO393271 CKG393271:CKK393271 CUC393271:CUG393271 DDY393271:DEC393271 DNU393271:DNY393271 DXQ393271:DXU393271 EHM393271:EHQ393271 ERI393271:ERM393271 FBE393271:FBI393271 FLA393271:FLE393271 FUW393271:FVA393271 GES393271:GEW393271 GOO393271:GOS393271 GYK393271:GYO393271 HIG393271:HIK393271 HSC393271:HSG393271 IBY393271:ICC393271 ILU393271:ILY393271 IVQ393271:IVU393271 JFM393271:JFQ393271 JPI393271:JPM393271 JZE393271:JZI393271 KJA393271:KJE393271 KSW393271:KTA393271 LCS393271:LCW393271 LMO393271:LMS393271 LWK393271:LWO393271 MGG393271:MGK393271 MQC393271:MQG393271 MZY393271:NAC393271 NJU393271:NJY393271 NTQ393271:NTU393271 ODM393271:ODQ393271 ONI393271:ONM393271 OXE393271:OXI393271 PHA393271:PHE393271 PQW393271:PRA393271 QAS393271:QAW393271 QKO393271:QKS393271 QUK393271:QUO393271 REG393271:REK393271 ROC393271:ROG393271 RXY393271:RYC393271 SHU393271:SHY393271 SRQ393271:SRU393271 TBM393271:TBQ393271 TLI393271:TLM393271 TVE393271:TVI393271 UFA393271:UFE393271 UOW393271:UPA393271 UYS393271:UYW393271 VIO393271:VIS393271 VSK393271:VSO393271 WCG393271:WCK393271 WMC393271:WMG393271 WVY393271:WWC393271 Q458807:U458807 JM458807:JQ458807 TI458807:TM458807 ADE458807:ADI458807 ANA458807:ANE458807 AWW458807:AXA458807 BGS458807:BGW458807 BQO458807:BQS458807 CAK458807:CAO458807 CKG458807:CKK458807 CUC458807:CUG458807 DDY458807:DEC458807 DNU458807:DNY458807 DXQ458807:DXU458807 EHM458807:EHQ458807 ERI458807:ERM458807 FBE458807:FBI458807 FLA458807:FLE458807 FUW458807:FVA458807 GES458807:GEW458807 GOO458807:GOS458807 GYK458807:GYO458807 HIG458807:HIK458807 HSC458807:HSG458807 IBY458807:ICC458807 ILU458807:ILY458807 IVQ458807:IVU458807 JFM458807:JFQ458807 JPI458807:JPM458807 JZE458807:JZI458807 KJA458807:KJE458807 KSW458807:KTA458807 LCS458807:LCW458807 LMO458807:LMS458807 LWK458807:LWO458807 MGG458807:MGK458807 MQC458807:MQG458807 MZY458807:NAC458807 NJU458807:NJY458807 NTQ458807:NTU458807 ODM458807:ODQ458807 ONI458807:ONM458807 OXE458807:OXI458807 PHA458807:PHE458807 PQW458807:PRA458807 QAS458807:QAW458807 QKO458807:QKS458807 QUK458807:QUO458807 REG458807:REK458807 ROC458807:ROG458807 RXY458807:RYC458807 SHU458807:SHY458807 SRQ458807:SRU458807 TBM458807:TBQ458807 TLI458807:TLM458807 TVE458807:TVI458807 UFA458807:UFE458807 UOW458807:UPA458807 UYS458807:UYW458807 VIO458807:VIS458807 VSK458807:VSO458807 WCG458807:WCK458807 WMC458807:WMG458807 WVY458807:WWC458807 Q524343:U524343 JM524343:JQ524343 TI524343:TM524343 ADE524343:ADI524343 ANA524343:ANE524343 AWW524343:AXA524343 BGS524343:BGW524343 BQO524343:BQS524343 CAK524343:CAO524343 CKG524343:CKK524343 CUC524343:CUG524343 DDY524343:DEC524343 DNU524343:DNY524343 DXQ524343:DXU524343 EHM524343:EHQ524343 ERI524343:ERM524343 FBE524343:FBI524343 FLA524343:FLE524343 FUW524343:FVA524343 GES524343:GEW524343 GOO524343:GOS524343 GYK524343:GYO524343 HIG524343:HIK524343 HSC524343:HSG524343 IBY524343:ICC524343 ILU524343:ILY524343 IVQ524343:IVU524343 JFM524343:JFQ524343 JPI524343:JPM524343 JZE524343:JZI524343 KJA524343:KJE524343 KSW524343:KTA524343 LCS524343:LCW524343 LMO524343:LMS524343 LWK524343:LWO524343 MGG524343:MGK524343 MQC524343:MQG524343 MZY524343:NAC524343 NJU524343:NJY524343 NTQ524343:NTU524343 ODM524343:ODQ524343 ONI524343:ONM524343 OXE524343:OXI524343 PHA524343:PHE524343 PQW524343:PRA524343 QAS524343:QAW524343 QKO524343:QKS524343 QUK524343:QUO524343 REG524343:REK524343 ROC524343:ROG524343 RXY524343:RYC524343 SHU524343:SHY524343 SRQ524343:SRU524343 TBM524343:TBQ524343 TLI524343:TLM524343 TVE524343:TVI524343 UFA524343:UFE524343 UOW524343:UPA524343 UYS524343:UYW524343 VIO524343:VIS524343 VSK524343:VSO524343 WCG524343:WCK524343 WMC524343:WMG524343 WVY524343:WWC524343 Q589879:U589879 JM589879:JQ589879 TI589879:TM589879 ADE589879:ADI589879 ANA589879:ANE589879 AWW589879:AXA589879 BGS589879:BGW589879 BQO589879:BQS589879 CAK589879:CAO589879 CKG589879:CKK589879 CUC589879:CUG589879 DDY589879:DEC589879 DNU589879:DNY589879 DXQ589879:DXU589879 EHM589879:EHQ589879 ERI589879:ERM589879 FBE589879:FBI589879 FLA589879:FLE589879 FUW589879:FVA589879 GES589879:GEW589879 GOO589879:GOS589879 GYK589879:GYO589879 HIG589879:HIK589879 HSC589879:HSG589879 IBY589879:ICC589879 ILU589879:ILY589879 IVQ589879:IVU589879 JFM589879:JFQ589879 JPI589879:JPM589879 JZE589879:JZI589879 KJA589879:KJE589879 KSW589879:KTA589879 LCS589879:LCW589879 LMO589879:LMS589879 LWK589879:LWO589879 MGG589879:MGK589879 MQC589879:MQG589879 MZY589879:NAC589879 NJU589879:NJY589879 NTQ589879:NTU589879 ODM589879:ODQ589879 ONI589879:ONM589879 OXE589879:OXI589879 PHA589879:PHE589879 PQW589879:PRA589879 QAS589879:QAW589879 QKO589879:QKS589879 QUK589879:QUO589879 REG589879:REK589879 ROC589879:ROG589879 RXY589879:RYC589879 SHU589879:SHY589879 SRQ589879:SRU589879 TBM589879:TBQ589879 TLI589879:TLM589879 TVE589879:TVI589879 UFA589879:UFE589879 UOW589879:UPA589879 UYS589879:UYW589879 VIO589879:VIS589879 VSK589879:VSO589879 WCG589879:WCK589879 WMC589879:WMG589879 WVY589879:WWC589879 Q655415:U655415 JM655415:JQ655415 TI655415:TM655415 ADE655415:ADI655415 ANA655415:ANE655415 AWW655415:AXA655415 BGS655415:BGW655415 BQO655415:BQS655415 CAK655415:CAO655415 CKG655415:CKK655415 CUC655415:CUG655415 DDY655415:DEC655415 DNU655415:DNY655415 DXQ655415:DXU655415 EHM655415:EHQ655415 ERI655415:ERM655415 FBE655415:FBI655415 FLA655415:FLE655415 FUW655415:FVA655415 GES655415:GEW655415 GOO655415:GOS655415 GYK655415:GYO655415 HIG655415:HIK655415 HSC655415:HSG655415 IBY655415:ICC655415 ILU655415:ILY655415 IVQ655415:IVU655415 JFM655415:JFQ655415 JPI655415:JPM655415 JZE655415:JZI655415 KJA655415:KJE655415 KSW655415:KTA655415 LCS655415:LCW655415 LMO655415:LMS655415 LWK655415:LWO655415 MGG655415:MGK655415 MQC655415:MQG655415 MZY655415:NAC655415 NJU655415:NJY655415 NTQ655415:NTU655415 ODM655415:ODQ655415 ONI655415:ONM655415 OXE655415:OXI655415 PHA655415:PHE655415 PQW655415:PRA655415 QAS655415:QAW655415 QKO655415:QKS655415 QUK655415:QUO655415 REG655415:REK655415 ROC655415:ROG655415 RXY655415:RYC655415 SHU655415:SHY655415 SRQ655415:SRU655415 TBM655415:TBQ655415 TLI655415:TLM655415 TVE655415:TVI655415 UFA655415:UFE655415 UOW655415:UPA655415 UYS655415:UYW655415 VIO655415:VIS655415 VSK655415:VSO655415 WCG655415:WCK655415 WMC655415:WMG655415 WVY655415:WWC655415 Q720951:U720951 JM720951:JQ720951 TI720951:TM720951 ADE720951:ADI720951 ANA720951:ANE720951 AWW720951:AXA720951 BGS720951:BGW720951 BQO720951:BQS720951 CAK720951:CAO720951 CKG720951:CKK720951 CUC720951:CUG720951 DDY720951:DEC720951 DNU720951:DNY720951 DXQ720951:DXU720951 EHM720951:EHQ720951 ERI720951:ERM720951 FBE720951:FBI720951 FLA720951:FLE720951 FUW720951:FVA720951 GES720951:GEW720951 GOO720951:GOS720951 GYK720951:GYO720951 HIG720951:HIK720951 HSC720951:HSG720951 IBY720951:ICC720951 ILU720951:ILY720951 IVQ720951:IVU720951 JFM720951:JFQ720951 JPI720951:JPM720951 JZE720951:JZI720951 KJA720951:KJE720951 KSW720951:KTA720951 LCS720951:LCW720951 LMO720951:LMS720951 LWK720951:LWO720951 MGG720951:MGK720951 MQC720951:MQG720951 MZY720951:NAC720951 NJU720951:NJY720951 NTQ720951:NTU720951 ODM720951:ODQ720951 ONI720951:ONM720951 OXE720951:OXI720951 PHA720951:PHE720951 PQW720951:PRA720951 QAS720951:QAW720951 QKO720951:QKS720951 QUK720951:QUO720951 REG720951:REK720951 ROC720951:ROG720951 RXY720951:RYC720951 SHU720951:SHY720951 SRQ720951:SRU720951 TBM720951:TBQ720951 TLI720951:TLM720951 TVE720951:TVI720951 UFA720951:UFE720951 UOW720951:UPA720951 UYS720951:UYW720951 VIO720951:VIS720951 VSK720951:VSO720951 WCG720951:WCK720951 WMC720951:WMG720951 WVY720951:WWC720951 Q786487:U786487 JM786487:JQ786487 TI786487:TM786487 ADE786487:ADI786487 ANA786487:ANE786487 AWW786487:AXA786487 BGS786487:BGW786487 BQO786487:BQS786487 CAK786487:CAO786487 CKG786487:CKK786487 CUC786487:CUG786487 DDY786487:DEC786487 DNU786487:DNY786487 DXQ786487:DXU786487 EHM786487:EHQ786487 ERI786487:ERM786487 FBE786487:FBI786487 FLA786487:FLE786487 FUW786487:FVA786487 GES786487:GEW786487 GOO786487:GOS786487 GYK786487:GYO786487 HIG786487:HIK786487 HSC786487:HSG786487 IBY786487:ICC786487 ILU786487:ILY786487 IVQ786487:IVU786487 JFM786487:JFQ786487 JPI786487:JPM786487 JZE786487:JZI786487 KJA786487:KJE786487 KSW786487:KTA786487 LCS786487:LCW786487 LMO786487:LMS786487 LWK786487:LWO786487 MGG786487:MGK786487 MQC786487:MQG786487 MZY786487:NAC786487 NJU786487:NJY786487 NTQ786487:NTU786487 ODM786487:ODQ786487 ONI786487:ONM786487 OXE786487:OXI786487 PHA786487:PHE786487 PQW786487:PRA786487 QAS786487:QAW786487 QKO786487:QKS786487 QUK786487:QUO786487 REG786487:REK786487 ROC786487:ROG786487 RXY786487:RYC786487 SHU786487:SHY786487 SRQ786487:SRU786487 TBM786487:TBQ786487 TLI786487:TLM786487 TVE786487:TVI786487 UFA786487:UFE786487 UOW786487:UPA786487 UYS786487:UYW786487 VIO786487:VIS786487 VSK786487:VSO786487 WCG786487:WCK786487 WMC786487:WMG786487 WVY786487:WWC786487 Q852023:U852023 JM852023:JQ852023 TI852023:TM852023 ADE852023:ADI852023 ANA852023:ANE852023 AWW852023:AXA852023 BGS852023:BGW852023 BQO852023:BQS852023 CAK852023:CAO852023 CKG852023:CKK852023 CUC852023:CUG852023 DDY852023:DEC852023 DNU852023:DNY852023 DXQ852023:DXU852023 EHM852023:EHQ852023 ERI852023:ERM852023 FBE852023:FBI852023 FLA852023:FLE852023 FUW852023:FVA852023 GES852023:GEW852023 GOO852023:GOS852023 GYK852023:GYO852023 HIG852023:HIK852023 HSC852023:HSG852023 IBY852023:ICC852023 ILU852023:ILY852023 IVQ852023:IVU852023 JFM852023:JFQ852023 JPI852023:JPM852023 JZE852023:JZI852023 KJA852023:KJE852023 KSW852023:KTA852023 LCS852023:LCW852023 LMO852023:LMS852023 LWK852023:LWO852023 MGG852023:MGK852023 MQC852023:MQG852023 MZY852023:NAC852023 NJU852023:NJY852023 NTQ852023:NTU852023 ODM852023:ODQ852023 ONI852023:ONM852023 OXE852023:OXI852023 PHA852023:PHE852023 PQW852023:PRA852023 QAS852023:QAW852023 QKO852023:QKS852023 QUK852023:QUO852023 REG852023:REK852023 ROC852023:ROG852023 RXY852023:RYC852023 SHU852023:SHY852023 SRQ852023:SRU852023 TBM852023:TBQ852023 TLI852023:TLM852023 TVE852023:TVI852023 UFA852023:UFE852023 UOW852023:UPA852023 UYS852023:UYW852023 VIO852023:VIS852023 VSK852023:VSO852023 WCG852023:WCK852023 WMC852023:WMG852023 WVY852023:WWC852023 Q917559:U917559 JM917559:JQ917559 TI917559:TM917559 ADE917559:ADI917559 ANA917559:ANE917559 AWW917559:AXA917559 BGS917559:BGW917559 BQO917559:BQS917559 CAK917559:CAO917559 CKG917559:CKK917559 CUC917559:CUG917559 DDY917559:DEC917559 DNU917559:DNY917559 DXQ917559:DXU917559 EHM917559:EHQ917559 ERI917559:ERM917559 FBE917559:FBI917559 FLA917559:FLE917559 FUW917559:FVA917559 GES917559:GEW917559 GOO917559:GOS917559 GYK917559:GYO917559 HIG917559:HIK917559 HSC917559:HSG917559 IBY917559:ICC917559 ILU917559:ILY917559 IVQ917559:IVU917559 JFM917559:JFQ917559 JPI917559:JPM917559 JZE917559:JZI917559 KJA917559:KJE917559 KSW917559:KTA917559 LCS917559:LCW917559 LMO917559:LMS917559 LWK917559:LWO917559 MGG917559:MGK917559 MQC917559:MQG917559 MZY917559:NAC917559 NJU917559:NJY917559 NTQ917559:NTU917559 ODM917559:ODQ917559 ONI917559:ONM917559 OXE917559:OXI917559 PHA917559:PHE917559 PQW917559:PRA917559 QAS917559:QAW917559 QKO917559:QKS917559 QUK917559:QUO917559 REG917559:REK917559 ROC917559:ROG917559 RXY917559:RYC917559 SHU917559:SHY917559 SRQ917559:SRU917559 TBM917559:TBQ917559 TLI917559:TLM917559 TVE917559:TVI917559 UFA917559:UFE917559 UOW917559:UPA917559 UYS917559:UYW917559 VIO917559:VIS917559 VSK917559:VSO917559 WCG917559:WCK917559 WMC917559:WMG917559 WVY917559:WWC917559 Q983095:U983095 JM983095:JQ983095 TI983095:TM983095 ADE983095:ADI983095 ANA983095:ANE983095 AWW983095:AXA983095 BGS983095:BGW983095 BQO983095:BQS983095 CAK983095:CAO983095 CKG983095:CKK983095 CUC983095:CUG983095 DDY983095:DEC983095 DNU983095:DNY983095 DXQ983095:DXU983095 EHM983095:EHQ983095 ERI983095:ERM983095 FBE983095:FBI983095 FLA983095:FLE983095 FUW983095:FVA983095 GES983095:GEW983095 GOO983095:GOS983095 GYK983095:GYO983095 HIG983095:HIK983095 HSC983095:HSG983095 IBY983095:ICC983095 ILU983095:ILY983095 IVQ983095:IVU983095 JFM983095:JFQ983095 JPI983095:JPM983095 JZE983095:JZI983095 KJA983095:KJE983095 KSW983095:KTA983095 LCS983095:LCW983095 LMO983095:LMS983095 LWK983095:LWO983095 MGG983095:MGK983095 MQC983095:MQG983095 MZY983095:NAC983095 NJU983095:NJY983095 NTQ983095:NTU983095 ODM983095:ODQ983095 ONI983095:ONM983095 OXE983095:OXI983095 PHA983095:PHE983095 PQW983095:PRA983095 QAS983095:QAW983095 QKO983095:QKS983095 QUK983095:QUO983095 REG983095:REK983095 ROC983095:ROG983095 RXY983095:RYC983095 SHU983095:SHY983095 SRQ983095:SRU983095 TBM983095:TBQ983095 TLI983095:TLM983095 TVE983095:TVI983095 UFA983095:UFE983095 UOW983095:UPA983095 UYS983095:UYW983095 VIO983095:VIS983095 VSK983095:VSO983095 WCG983095:WCK983095 WMC983095:WMG983095 WVY983095:WWC983095 Q65600:U65601 JM65600:JQ65601 TI65600:TM65601 ADE65600:ADI65601 ANA65600:ANE65601 AWW65600:AXA65601 BGS65600:BGW65601 BQO65600:BQS65601 CAK65600:CAO65601 CKG65600:CKK65601 CUC65600:CUG65601 DDY65600:DEC65601 DNU65600:DNY65601 DXQ65600:DXU65601 EHM65600:EHQ65601 ERI65600:ERM65601 FBE65600:FBI65601 FLA65600:FLE65601 FUW65600:FVA65601 GES65600:GEW65601 GOO65600:GOS65601 GYK65600:GYO65601 HIG65600:HIK65601 HSC65600:HSG65601 IBY65600:ICC65601 ILU65600:ILY65601 IVQ65600:IVU65601 JFM65600:JFQ65601 JPI65600:JPM65601 JZE65600:JZI65601 KJA65600:KJE65601 KSW65600:KTA65601 LCS65600:LCW65601 LMO65600:LMS65601 LWK65600:LWO65601 MGG65600:MGK65601 MQC65600:MQG65601 MZY65600:NAC65601 NJU65600:NJY65601 NTQ65600:NTU65601 ODM65600:ODQ65601 ONI65600:ONM65601 OXE65600:OXI65601 PHA65600:PHE65601 PQW65600:PRA65601 QAS65600:QAW65601 QKO65600:QKS65601 QUK65600:QUO65601 REG65600:REK65601 ROC65600:ROG65601 RXY65600:RYC65601 SHU65600:SHY65601 SRQ65600:SRU65601 TBM65600:TBQ65601 TLI65600:TLM65601 TVE65600:TVI65601 UFA65600:UFE65601 UOW65600:UPA65601 UYS65600:UYW65601 VIO65600:VIS65601 VSK65600:VSO65601 WCG65600:WCK65601 WMC65600:WMG65601 WVY65600:WWC65601 Q131136:U131137 JM131136:JQ131137 TI131136:TM131137 ADE131136:ADI131137 ANA131136:ANE131137 AWW131136:AXA131137 BGS131136:BGW131137 BQO131136:BQS131137 CAK131136:CAO131137 CKG131136:CKK131137 CUC131136:CUG131137 DDY131136:DEC131137 DNU131136:DNY131137 DXQ131136:DXU131137 EHM131136:EHQ131137 ERI131136:ERM131137 FBE131136:FBI131137 FLA131136:FLE131137 FUW131136:FVA131137 GES131136:GEW131137 GOO131136:GOS131137 GYK131136:GYO131137 HIG131136:HIK131137 HSC131136:HSG131137 IBY131136:ICC131137 ILU131136:ILY131137 IVQ131136:IVU131137 JFM131136:JFQ131137 JPI131136:JPM131137 JZE131136:JZI131137 KJA131136:KJE131137 KSW131136:KTA131137 LCS131136:LCW131137 LMO131136:LMS131137 LWK131136:LWO131137 MGG131136:MGK131137 MQC131136:MQG131137 MZY131136:NAC131137 NJU131136:NJY131137 NTQ131136:NTU131137 ODM131136:ODQ131137 ONI131136:ONM131137 OXE131136:OXI131137 PHA131136:PHE131137 PQW131136:PRA131137 QAS131136:QAW131137 QKO131136:QKS131137 QUK131136:QUO131137 REG131136:REK131137 ROC131136:ROG131137 RXY131136:RYC131137 SHU131136:SHY131137 SRQ131136:SRU131137 TBM131136:TBQ131137 TLI131136:TLM131137 TVE131136:TVI131137 UFA131136:UFE131137 UOW131136:UPA131137 UYS131136:UYW131137 VIO131136:VIS131137 VSK131136:VSO131137 WCG131136:WCK131137 WMC131136:WMG131137 WVY131136:WWC131137 Q196672:U196673 JM196672:JQ196673 TI196672:TM196673 ADE196672:ADI196673 ANA196672:ANE196673 AWW196672:AXA196673 BGS196672:BGW196673 BQO196672:BQS196673 CAK196672:CAO196673 CKG196672:CKK196673 CUC196672:CUG196673 DDY196672:DEC196673 DNU196672:DNY196673 DXQ196672:DXU196673 EHM196672:EHQ196673 ERI196672:ERM196673 FBE196672:FBI196673 FLA196672:FLE196673 FUW196672:FVA196673 GES196672:GEW196673 GOO196672:GOS196673 GYK196672:GYO196673 HIG196672:HIK196673 HSC196672:HSG196673 IBY196672:ICC196673 ILU196672:ILY196673 IVQ196672:IVU196673 JFM196672:JFQ196673 JPI196672:JPM196673 JZE196672:JZI196673 KJA196672:KJE196673 KSW196672:KTA196673 LCS196672:LCW196673 LMO196672:LMS196673 LWK196672:LWO196673 MGG196672:MGK196673 MQC196672:MQG196673 MZY196672:NAC196673 NJU196672:NJY196673 NTQ196672:NTU196673 ODM196672:ODQ196673 ONI196672:ONM196673 OXE196672:OXI196673 PHA196672:PHE196673 PQW196672:PRA196673 QAS196672:QAW196673 QKO196672:QKS196673 QUK196672:QUO196673 REG196672:REK196673 ROC196672:ROG196673 RXY196672:RYC196673 SHU196672:SHY196673 SRQ196672:SRU196673 TBM196672:TBQ196673 TLI196672:TLM196673 TVE196672:TVI196673 UFA196672:UFE196673 UOW196672:UPA196673 UYS196672:UYW196673 VIO196672:VIS196673 VSK196672:VSO196673 WCG196672:WCK196673 WMC196672:WMG196673 WVY196672:WWC196673 Q262208:U262209 JM262208:JQ262209 TI262208:TM262209 ADE262208:ADI262209 ANA262208:ANE262209 AWW262208:AXA262209 BGS262208:BGW262209 BQO262208:BQS262209 CAK262208:CAO262209 CKG262208:CKK262209 CUC262208:CUG262209 DDY262208:DEC262209 DNU262208:DNY262209 DXQ262208:DXU262209 EHM262208:EHQ262209 ERI262208:ERM262209 FBE262208:FBI262209 FLA262208:FLE262209 FUW262208:FVA262209 GES262208:GEW262209 GOO262208:GOS262209 GYK262208:GYO262209 HIG262208:HIK262209 HSC262208:HSG262209 IBY262208:ICC262209 ILU262208:ILY262209 IVQ262208:IVU262209 JFM262208:JFQ262209 JPI262208:JPM262209 JZE262208:JZI262209 KJA262208:KJE262209 KSW262208:KTA262209 LCS262208:LCW262209 LMO262208:LMS262209 LWK262208:LWO262209 MGG262208:MGK262209 MQC262208:MQG262209 MZY262208:NAC262209 NJU262208:NJY262209 NTQ262208:NTU262209 ODM262208:ODQ262209 ONI262208:ONM262209 OXE262208:OXI262209 PHA262208:PHE262209 PQW262208:PRA262209 QAS262208:QAW262209 QKO262208:QKS262209 QUK262208:QUO262209 REG262208:REK262209 ROC262208:ROG262209 RXY262208:RYC262209 SHU262208:SHY262209 SRQ262208:SRU262209 TBM262208:TBQ262209 TLI262208:TLM262209 TVE262208:TVI262209 UFA262208:UFE262209 UOW262208:UPA262209 UYS262208:UYW262209 VIO262208:VIS262209 VSK262208:VSO262209 WCG262208:WCK262209 WMC262208:WMG262209 WVY262208:WWC262209 Q327744:U327745 JM327744:JQ327745 TI327744:TM327745 ADE327744:ADI327745 ANA327744:ANE327745 AWW327744:AXA327745 BGS327744:BGW327745 BQO327744:BQS327745 CAK327744:CAO327745 CKG327744:CKK327745 CUC327744:CUG327745 DDY327744:DEC327745 DNU327744:DNY327745 DXQ327744:DXU327745 EHM327744:EHQ327745 ERI327744:ERM327745 FBE327744:FBI327745 FLA327744:FLE327745 FUW327744:FVA327745 GES327744:GEW327745 GOO327744:GOS327745 GYK327744:GYO327745 HIG327744:HIK327745 HSC327744:HSG327745 IBY327744:ICC327745 ILU327744:ILY327745 IVQ327744:IVU327745 JFM327744:JFQ327745 JPI327744:JPM327745 JZE327744:JZI327745 KJA327744:KJE327745 KSW327744:KTA327745 LCS327744:LCW327745 LMO327744:LMS327745 LWK327744:LWO327745 MGG327744:MGK327745 MQC327744:MQG327745 MZY327744:NAC327745 NJU327744:NJY327745 NTQ327744:NTU327745 ODM327744:ODQ327745 ONI327744:ONM327745 OXE327744:OXI327745 PHA327744:PHE327745 PQW327744:PRA327745 QAS327744:QAW327745 QKO327744:QKS327745 QUK327744:QUO327745 REG327744:REK327745 ROC327744:ROG327745 RXY327744:RYC327745 SHU327744:SHY327745 SRQ327744:SRU327745 TBM327744:TBQ327745 TLI327744:TLM327745 TVE327744:TVI327745 UFA327744:UFE327745 UOW327744:UPA327745 UYS327744:UYW327745 VIO327744:VIS327745 VSK327744:VSO327745 WCG327744:WCK327745 WMC327744:WMG327745 WVY327744:WWC327745 Q393280:U393281 JM393280:JQ393281 TI393280:TM393281 ADE393280:ADI393281 ANA393280:ANE393281 AWW393280:AXA393281 BGS393280:BGW393281 BQO393280:BQS393281 CAK393280:CAO393281 CKG393280:CKK393281 CUC393280:CUG393281 DDY393280:DEC393281 DNU393280:DNY393281 DXQ393280:DXU393281 EHM393280:EHQ393281 ERI393280:ERM393281 FBE393280:FBI393281 FLA393280:FLE393281 FUW393280:FVA393281 GES393280:GEW393281 GOO393280:GOS393281 GYK393280:GYO393281 HIG393280:HIK393281 HSC393280:HSG393281 IBY393280:ICC393281 ILU393280:ILY393281 IVQ393280:IVU393281 JFM393280:JFQ393281 JPI393280:JPM393281 JZE393280:JZI393281 KJA393280:KJE393281 KSW393280:KTA393281 LCS393280:LCW393281 LMO393280:LMS393281 LWK393280:LWO393281 MGG393280:MGK393281 MQC393280:MQG393281 MZY393280:NAC393281 NJU393280:NJY393281 NTQ393280:NTU393281 ODM393280:ODQ393281 ONI393280:ONM393281 OXE393280:OXI393281 PHA393280:PHE393281 PQW393280:PRA393281 QAS393280:QAW393281 QKO393280:QKS393281 QUK393280:QUO393281 REG393280:REK393281 ROC393280:ROG393281 RXY393280:RYC393281 SHU393280:SHY393281 SRQ393280:SRU393281 TBM393280:TBQ393281 TLI393280:TLM393281 TVE393280:TVI393281 UFA393280:UFE393281 UOW393280:UPA393281 UYS393280:UYW393281 VIO393280:VIS393281 VSK393280:VSO393281 WCG393280:WCK393281 WMC393280:WMG393281 WVY393280:WWC393281 Q458816:U458817 JM458816:JQ458817 TI458816:TM458817 ADE458816:ADI458817 ANA458816:ANE458817 AWW458816:AXA458817 BGS458816:BGW458817 BQO458816:BQS458817 CAK458816:CAO458817 CKG458816:CKK458817 CUC458816:CUG458817 DDY458816:DEC458817 DNU458816:DNY458817 DXQ458816:DXU458817 EHM458816:EHQ458817 ERI458816:ERM458817 FBE458816:FBI458817 FLA458816:FLE458817 FUW458816:FVA458817 GES458816:GEW458817 GOO458816:GOS458817 GYK458816:GYO458817 HIG458816:HIK458817 HSC458816:HSG458817 IBY458816:ICC458817 ILU458816:ILY458817 IVQ458816:IVU458817 JFM458816:JFQ458817 JPI458816:JPM458817 JZE458816:JZI458817 KJA458816:KJE458817 KSW458816:KTA458817 LCS458816:LCW458817 LMO458816:LMS458817 LWK458816:LWO458817 MGG458816:MGK458817 MQC458816:MQG458817 MZY458816:NAC458817 NJU458816:NJY458817 NTQ458816:NTU458817 ODM458816:ODQ458817 ONI458816:ONM458817 OXE458816:OXI458817 PHA458816:PHE458817 PQW458816:PRA458817 QAS458816:QAW458817 QKO458816:QKS458817 QUK458816:QUO458817 REG458816:REK458817 ROC458816:ROG458817 RXY458816:RYC458817 SHU458816:SHY458817 SRQ458816:SRU458817 TBM458816:TBQ458817 TLI458816:TLM458817 TVE458816:TVI458817 UFA458816:UFE458817 UOW458816:UPA458817 UYS458816:UYW458817 VIO458816:VIS458817 VSK458816:VSO458817 WCG458816:WCK458817 WMC458816:WMG458817 WVY458816:WWC458817 Q524352:U524353 JM524352:JQ524353 TI524352:TM524353 ADE524352:ADI524353 ANA524352:ANE524353 AWW524352:AXA524353 BGS524352:BGW524353 BQO524352:BQS524353 CAK524352:CAO524353 CKG524352:CKK524353 CUC524352:CUG524353 DDY524352:DEC524353 DNU524352:DNY524353 DXQ524352:DXU524353 EHM524352:EHQ524353 ERI524352:ERM524353 FBE524352:FBI524353 FLA524352:FLE524353 FUW524352:FVA524353 GES524352:GEW524353 GOO524352:GOS524353 GYK524352:GYO524353 HIG524352:HIK524353 HSC524352:HSG524353 IBY524352:ICC524353 ILU524352:ILY524353 IVQ524352:IVU524353 JFM524352:JFQ524353 JPI524352:JPM524353 JZE524352:JZI524353 KJA524352:KJE524353 KSW524352:KTA524353 LCS524352:LCW524353 LMO524352:LMS524353 LWK524352:LWO524353 MGG524352:MGK524353 MQC524352:MQG524353 MZY524352:NAC524353 NJU524352:NJY524353 NTQ524352:NTU524353 ODM524352:ODQ524353 ONI524352:ONM524353 OXE524352:OXI524353 PHA524352:PHE524353 PQW524352:PRA524353 QAS524352:QAW524353 QKO524352:QKS524353 QUK524352:QUO524353 REG524352:REK524353 ROC524352:ROG524353 RXY524352:RYC524353 SHU524352:SHY524353 SRQ524352:SRU524353 TBM524352:TBQ524353 TLI524352:TLM524353 TVE524352:TVI524353 UFA524352:UFE524353 UOW524352:UPA524353 UYS524352:UYW524353 VIO524352:VIS524353 VSK524352:VSO524353 WCG524352:WCK524353 WMC524352:WMG524353 WVY524352:WWC524353 Q589888:U589889 JM589888:JQ589889 TI589888:TM589889 ADE589888:ADI589889 ANA589888:ANE589889 AWW589888:AXA589889 BGS589888:BGW589889 BQO589888:BQS589889 CAK589888:CAO589889 CKG589888:CKK589889 CUC589888:CUG589889 DDY589888:DEC589889 DNU589888:DNY589889 DXQ589888:DXU589889 EHM589888:EHQ589889 ERI589888:ERM589889 FBE589888:FBI589889 FLA589888:FLE589889 FUW589888:FVA589889 GES589888:GEW589889 GOO589888:GOS589889 GYK589888:GYO589889 HIG589888:HIK589889 HSC589888:HSG589889 IBY589888:ICC589889 ILU589888:ILY589889 IVQ589888:IVU589889 JFM589888:JFQ589889 JPI589888:JPM589889 JZE589888:JZI589889 KJA589888:KJE589889 KSW589888:KTA589889 LCS589888:LCW589889 LMO589888:LMS589889 LWK589888:LWO589889 MGG589888:MGK589889 MQC589888:MQG589889 MZY589888:NAC589889 NJU589888:NJY589889 NTQ589888:NTU589889 ODM589888:ODQ589889 ONI589888:ONM589889 OXE589888:OXI589889 PHA589888:PHE589889 PQW589888:PRA589889 QAS589888:QAW589889 QKO589888:QKS589889 QUK589888:QUO589889 REG589888:REK589889 ROC589888:ROG589889 RXY589888:RYC589889 SHU589888:SHY589889 SRQ589888:SRU589889 TBM589888:TBQ589889 TLI589888:TLM589889 TVE589888:TVI589889 UFA589888:UFE589889 UOW589888:UPA589889 UYS589888:UYW589889 VIO589888:VIS589889 VSK589888:VSO589889 WCG589888:WCK589889 WMC589888:WMG589889 WVY589888:WWC589889 Q655424:U655425 JM655424:JQ655425 TI655424:TM655425 ADE655424:ADI655425 ANA655424:ANE655425 AWW655424:AXA655425 BGS655424:BGW655425 BQO655424:BQS655425 CAK655424:CAO655425 CKG655424:CKK655425 CUC655424:CUG655425 DDY655424:DEC655425 DNU655424:DNY655425 DXQ655424:DXU655425 EHM655424:EHQ655425 ERI655424:ERM655425 FBE655424:FBI655425 FLA655424:FLE655425 FUW655424:FVA655425 GES655424:GEW655425 GOO655424:GOS655425 GYK655424:GYO655425 HIG655424:HIK655425 HSC655424:HSG655425 IBY655424:ICC655425 ILU655424:ILY655425 IVQ655424:IVU655425 JFM655424:JFQ655425 JPI655424:JPM655425 JZE655424:JZI655425 KJA655424:KJE655425 KSW655424:KTA655425 LCS655424:LCW655425 LMO655424:LMS655425 LWK655424:LWO655425 MGG655424:MGK655425 MQC655424:MQG655425 MZY655424:NAC655425 NJU655424:NJY655425 NTQ655424:NTU655425 ODM655424:ODQ655425 ONI655424:ONM655425 OXE655424:OXI655425 PHA655424:PHE655425 PQW655424:PRA655425 QAS655424:QAW655425 QKO655424:QKS655425 QUK655424:QUO655425 REG655424:REK655425 ROC655424:ROG655425 RXY655424:RYC655425 SHU655424:SHY655425 SRQ655424:SRU655425 TBM655424:TBQ655425 TLI655424:TLM655425 TVE655424:TVI655425 UFA655424:UFE655425 UOW655424:UPA655425 UYS655424:UYW655425 VIO655424:VIS655425 VSK655424:VSO655425 WCG655424:WCK655425 WMC655424:WMG655425 WVY655424:WWC655425 Q720960:U720961 JM720960:JQ720961 TI720960:TM720961 ADE720960:ADI720961 ANA720960:ANE720961 AWW720960:AXA720961 BGS720960:BGW720961 BQO720960:BQS720961 CAK720960:CAO720961 CKG720960:CKK720961 CUC720960:CUG720961 DDY720960:DEC720961 DNU720960:DNY720961 DXQ720960:DXU720961 EHM720960:EHQ720961 ERI720960:ERM720961 FBE720960:FBI720961 FLA720960:FLE720961 FUW720960:FVA720961 GES720960:GEW720961 GOO720960:GOS720961 GYK720960:GYO720961 HIG720960:HIK720961 HSC720960:HSG720961 IBY720960:ICC720961 ILU720960:ILY720961 IVQ720960:IVU720961 JFM720960:JFQ720961 JPI720960:JPM720961 JZE720960:JZI720961 KJA720960:KJE720961 KSW720960:KTA720961 LCS720960:LCW720961 LMO720960:LMS720961 LWK720960:LWO720961 MGG720960:MGK720961 MQC720960:MQG720961 MZY720960:NAC720961 NJU720960:NJY720961 NTQ720960:NTU720961 ODM720960:ODQ720961 ONI720960:ONM720961 OXE720960:OXI720961 PHA720960:PHE720961 PQW720960:PRA720961 QAS720960:QAW720961 QKO720960:QKS720961 QUK720960:QUO720961 REG720960:REK720961 ROC720960:ROG720961 RXY720960:RYC720961 SHU720960:SHY720961 SRQ720960:SRU720961 TBM720960:TBQ720961 TLI720960:TLM720961 TVE720960:TVI720961 UFA720960:UFE720961 UOW720960:UPA720961 UYS720960:UYW720961 VIO720960:VIS720961 VSK720960:VSO720961 WCG720960:WCK720961 WMC720960:WMG720961 WVY720960:WWC720961 Q786496:U786497 JM786496:JQ786497 TI786496:TM786497 ADE786496:ADI786497 ANA786496:ANE786497 AWW786496:AXA786497 BGS786496:BGW786497 BQO786496:BQS786497 CAK786496:CAO786497 CKG786496:CKK786497 CUC786496:CUG786497 DDY786496:DEC786497 DNU786496:DNY786497 DXQ786496:DXU786497 EHM786496:EHQ786497 ERI786496:ERM786497 FBE786496:FBI786497 FLA786496:FLE786497 FUW786496:FVA786497 GES786496:GEW786497 GOO786496:GOS786497 GYK786496:GYO786497 HIG786496:HIK786497 HSC786496:HSG786497 IBY786496:ICC786497 ILU786496:ILY786497 IVQ786496:IVU786497 JFM786496:JFQ786497 JPI786496:JPM786497 JZE786496:JZI786497 KJA786496:KJE786497 KSW786496:KTA786497 LCS786496:LCW786497 LMO786496:LMS786497 LWK786496:LWO786497 MGG786496:MGK786497 MQC786496:MQG786497 MZY786496:NAC786497 NJU786496:NJY786497 NTQ786496:NTU786497 ODM786496:ODQ786497 ONI786496:ONM786497 OXE786496:OXI786497 PHA786496:PHE786497 PQW786496:PRA786497 QAS786496:QAW786497 QKO786496:QKS786497 QUK786496:QUO786497 REG786496:REK786497 ROC786496:ROG786497 RXY786496:RYC786497 SHU786496:SHY786497 SRQ786496:SRU786497 TBM786496:TBQ786497 TLI786496:TLM786497 TVE786496:TVI786497 UFA786496:UFE786497 UOW786496:UPA786497 UYS786496:UYW786497 VIO786496:VIS786497 VSK786496:VSO786497 WCG786496:WCK786497 WMC786496:WMG786497 WVY786496:WWC786497 Q852032:U852033 JM852032:JQ852033 TI852032:TM852033 ADE852032:ADI852033 ANA852032:ANE852033 AWW852032:AXA852033 BGS852032:BGW852033 BQO852032:BQS852033 CAK852032:CAO852033 CKG852032:CKK852033 CUC852032:CUG852033 DDY852032:DEC852033 DNU852032:DNY852033 DXQ852032:DXU852033 EHM852032:EHQ852033 ERI852032:ERM852033 FBE852032:FBI852033 FLA852032:FLE852033 FUW852032:FVA852033 GES852032:GEW852033 GOO852032:GOS852033 GYK852032:GYO852033 HIG852032:HIK852033 HSC852032:HSG852033 IBY852032:ICC852033 ILU852032:ILY852033 IVQ852032:IVU852033 JFM852032:JFQ852033 JPI852032:JPM852033 JZE852032:JZI852033 KJA852032:KJE852033 KSW852032:KTA852033 LCS852032:LCW852033 LMO852032:LMS852033 LWK852032:LWO852033 MGG852032:MGK852033 MQC852032:MQG852033 MZY852032:NAC852033 NJU852032:NJY852033 NTQ852032:NTU852033 ODM852032:ODQ852033 ONI852032:ONM852033 OXE852032:OXI852033 PHA852032:PHE852033 PQW852032:PRA852033 QAS852032:QAW852033 QKO852032:QKS852033 QUK852032:QUO852033 REG852032:REK852033 ROC852032:ROG852033 RXY852032:RYC852033 SHU852032:SHY852033 SRQ852032:SRU852033 TBM852032:TBQ852033 TLI852032:TLM852033 TVE852032:TVI852033 UFA852032:UFE852033 UOW852032:UPA852033 UYS852032:UYW852033 VIO852032:VIS852033 VSK852032:VSO852033 WCG852032:WCK852033 WMC852032:WMG852033 WVY852032:WWC852033 Q917568:U917569 JM917568:JQ917569 TI917568:TM917569 ADE917568:ADI917569 ANA917568:ANE917569 AWW917568:AXA917569 BGS917568:BGW917569 BQO917568:BQS917569 CAK917568:CAO917569 CKG917568:CKK917569 CUC917568:CUG917569 DDY917568:DEC917569 DNU917568:DNY917569 DXQ917568:DXU917569 EHM917568:EHQ917569 ERI917568:ERM917569 FBE917568:FBI917569 FLA917568:FLE917569 FUW917568:FVA917569 GES917568:GEW917569 GOO917568:GOS917569 GYK917568:GYO917569 HIG917568:HIK917569 HSC917568:HSG917569 IBY917568:ICC917569 ILU917568:ILY917569 IVQ917568:IVU917569 JFM917568:JFQ917569 JPI917568:JPM917569 JZE917568:JZI917569 KJA917568:KJE917569 KSW917568:KTA917569 LCS917568:LCW917569 LMO917568:LMS917569 LWK917568:LWO917569 MGG917568:MGK917569 MQC917568:MQG917569 MZY917568:NAC917569 NJU917568:NJY917569 NTQ917568:NTU917569 ODM917568:ODQ917569 ONI917568:ONM917569 OXE917568:OXI917569 PHA917568:PHE917569 PQW917568:PRA917569 QAS917568:QAW917569 QKO917568:QKS917569 QUK917568:QUO917569 REG917568:REK917569 ROC917568:ROG917569 RXY917568:RYC917569 SHU917568:SHY917569 SRQ917568:SRU917569 TBM917568:TBQ917569 TLI917568:TLM917569 TVE917568:TVI917569 UFA917568:UFE917569 UOW917568:UPA917569 UYS917568:UYW917569 VIO917568:VIS917569 VSK917568:VSO917569 WCG917568:WCK917569 WMC917568:WMG917569 WVY917568:WWC917569 Q983104:U983105 JM983104:JQ983105 TI983104:TM983105 ADE983104:ADI983105 ANA983104:ANE983105 AWW983104:AXA983105 BGS983104:BGW983105 BQO983104:BQS983105 CAK983104:CAO983105 CKG983104:CKK983105 CUC983104:CUG983105 DDY983104:DEC983105 DNU983104:DNY983105 DXQ983104:DXU983105 EHM983104:EHQ983105 ERI983104:ERM983105 FBE983104:FBI983105 FLA983104:FLE983105 FUW983104:FVA983105 GES983104:GEW983105 GOO983104:GOS983105 GYK983104:GYO983105 HIG983104:HIK983105 HSC983104:HSG983105 IBY983104:ICC983105 ILU983104:ILY983105 IVQ983104:IVU983105 JFM983104:JFQ983105 JPI983104:JPM983105 JZE983104:JZI983105 KJA983104:KJE983105 KSW983104:KTA983105 LCS983104:LCW983105 LMO983104:LMS983105 LWK983104:LWO983105 MGG983104:MGK983105 MQC983104:MQG983105 MZY983104:NAC983105 NJU983104:NJY983105 NTQ983104:NTU983105 ODM983104:ODQ983105 ONI983104:ONM983105 OXE983104:OXI983105 PHA983104:PHE983105 PQW983104:PRA983105 QAS983104:QAW983105 QKO983104:QKS983105 QUK983104:QUO983105 REG983104:REK983105 ROC983104:ROG983105 RXY983104:RYC983105 SHU983104:SHY983105 SRQ983104:SRU983105 TBM983104:TBQ983105 TLI983104:TLM983105 TVE983104:TVI983105 UFA983104:UFE983105 UOW983104:UPA983105 UYS983104:UYW983105 VIO983104:VIS983105 VSK983104:VSO983105 WCG983104:WCK983105 WMC983104:WMG983105 WVY983104:WWC983105 Q39:U67 G65558:O65603 JC65558:JK65603 SY65558:TG65603 ACU65558:ADC65603 AMQ65558:AMY65603 AWM65558:AWU65603 BGI65558:BGQ65603 BQE65558:BQM65603 CAA65558:CAI65603 CJW65558:CKE65603 CTS65558:CUA65603 DDO65558:DDW65603 DNK65558:DNS65603 DXG65558:DXO65603 EHC65558:EHK65603 EQY65558:ERG65603 FAU65558:FBC65603 FKQ65558:FKY65603 FUM65558:FUU65603 GEI65558:GEQ65603 GOE65558:GOM65603 GYA65558:GYI65603 HHW65558:HIE65603 HRS65558:HSA65603 IBO65558:IBW65603 ILK65558:ILS65603 IVG65558:IVO65603 JFC65558:JFK65603 JOY65558:JPG65603 JYU65558:JZC65603 KIQ65558:KIY65603 KSM65558:KSU65603 LCI65558:LCQ65603 LME65558:LMM65603 LWA65558:LWI65603 MFW65558:MGE65603 MPS65558:MQA65603 MZO65558:MZW65603 NJK65558:NJS65603 NTG65558:NTO65603 ODC65558:ODK65603 OMY65558:ONG65603 OWU65558:OXC65603 PGQ65558:PGY65603 PQM65558:PQU65603 QAI65558:QAQ65603 QKE65558:QKM65603 QUA65558:QUI65603 RDW65558:REE65603 RNS65558:ROA65603 RXO65558:RXW65603 SHK65558:SHS65603 SRG65558:SRO65603 TBC65558:TBK65603 TKY65558:TLG65603 TUU65558:TVC65603 UEQ65558:UEY65603 UOM65558:UOU65603 UYI65558:UYQ65603 VIE65558:VIM65603 VSA65558:VSI65603 WBW65558:WCE65603 WLS65558:WMA65603 WVO65558:WVW65603 G131094:O131139 JC131094:JK131139 SY131094:TG131139 ACU131094:ADC131139 AMQ131094:AMY131139 AWM131094:AWU131139 BGI131094:BGQ131139 BQE131094:BQM131139 CAA131094:CAI131139 CJW131094:CKE131139 CTS131094:CUA131139 DDO131094:DDW131139 DNK131094:DNS131139 DXG131094:DXO131139 EHC131094:EHK131139 EQY131094:ERG131139 FAU131094:FBC131139 FKQ131094:FKY131139 FUM131094:FUU131139 GEI131094:GEQ131139 GOE131094:GOM131139 GYA131094:GYI131139 HHW131094:HIE131139 HRS131094:HSA131139 IBO131094:IBW131139 ILK131094:ILS131139 IVG131094:IVO131139 JFC131094:JFK131139 JOY131094:JPG131139 JYU131094:JZC131139 KIQ131094:KIY131139 KSM131094:KSU131139 LCI131094:LCQ131139 LME131094:LMM131139 LWA131094:LWI131139 MFW131094:MGE131139 MPS131094:MQA131139 MZO131094:MZW131139 NJK131094:NJS131139 NTG131094:NTO131139 ODC131094:ODK131139 OMY131094:ONG131139 OWU131094:OXC131139 PGQ131094:PGY131139 PQM131094:PQU131139 QAI131094:QAQ131139 QKE131094:QKM131139 QUA131094:QUI131139 RDW131094:REE131139 RNS131094:ROA131139 RXO131094:RXW131139 SHK131094:SHS131139 SRG131094:SRO131139 TBC131094:TBK131139 TKY131094:TLG131139 TUU131094:TVC131139 UEQ131094:UEY131139 UOM131094:UOU131139 UYI131094:UYQ131139 VIE131094:VIM131139 VSA131094:VSI131139 WBW131094:WCE131139 WLS131094:WMA131139 WVO131094:WVW131139 G196630:O196675 JC196630:JK196675 SY196630:TG196675 ACU196630:ADC196675 AMQ196630:AMY196675 AWM196630:AWU196675 BGI196630:BGQ196675 BQE196630:BQM196675 CAA196630:CAI196675 CJW196630:CKE196675 CTS196630:CUA196675 DDO196630:DDW196675 DNK196630:DNS196675 DXG196630:DXO196675 EHC196630:EHK196675 EQY196630:ERG196675 FAU196630:FBC196675 FKQ196630:FKY196675 FUM196630:FUU196675 GEI196630:GEQ196675 GOE196630:GOM196675 GYA196630:GYI196675 HHW196630:HIE196675 HRS196630:HSA196675 IBO196630:IBW196675 ILK196630:ILS196675 IVG196630:IVO196675 JFC196630:JFK196675 JOY196630:JPG196675 JYU196630:JZC196675 KIQ196630:KIY196675 KSM196630:KSU196675 LCI196630:LCQ196675 LME196630:LMM196675 LWA196630:LWI196675 MFW196630:MGE196675 MPS196630:MQA196675 MZO196630:MZW196675 NJK196630:NJS196675 NTG196630:NTO196675 ODC196630:ODK196675 OMY196630:ONG196675 OWU196630:OXC196675 PGQ196630:PGY196675 PQM196630:PQU196675 QAI196630:QAQ196675 QKE196630:QKM196675 QUA196630:QUI196675 RDW196630:REE196675 RNS196630:ROA196675 RXO196630:RXW196675 SHK196630:SHS196675 SRG196630:SRO196675 TBC196630:TBK196675 TKY196630:TLG196675 TUU196630:TVC196675 UEQ196630:UEY196675 UOM196630:UOU196675 UYI196630:UYQ196675 VIE196630:VIM196675 VSA196630:VSI196675 WBW196630:WCE196675 WLS196630:WMA196675 WVO196630:WVW196675 G262166:O262211 JC262166:JK262211 SY262166:TG262211 ACU262166:ADC262211 AMQ262166:AMY262211 AWM262166:AWU262211 BGI262166:BGQ262211 BQE262166:BQM262211 CAA262166:CAI262211 CJW262166:CKE262211 CTS262166:CUA262211 DDO262166:DDW262211 DNK262166:DNS262211 DXG262166:DXO262211 EHC262166:EHK262211 EQY262166:ERG262211 FAU262166:FBC262211 FKQ262166:FKY262211 FUM262166:FUU262211 GEI262166:GEQ262211 GOE262166:GOM262211 GYA262166:GYI262211 HHW262166:HIE262211 HRS262166:HSA262211 IBO262166:IBW262211 ILK262166:ILS262211 IVG262166:IVO262211 JFC262166:JFK262211 JOY262166:JPG262211 JYU262166:JZC262211 KIQ262166:KIY262211 KSM262166:KSU262211 LCI262166:LCQ262211 LME262166:LMM262211 LWA262166:LWI262211 MFW262166:MGE262211 MPS262166:MQA262211 MZO262166:MZW262211 NJK262166:NJS262211 NTG262166:NTO262211 ODC262166:ODK262211 OMY262166:ONG262211 OWU262166:OXC262211 PGQ262166:PGY262211 PQM262166:PQU262211 QAI262166:QAQ262211 QKE262166:QKM262211 QUA262166:QUI262211 RDW262166:REE262211 RNS262166:ROA262211 RXO262166:RXW262211 SHK262166:SHS262211 SRG262166:SRO262211 TBC262166:TBK262211 TKY262166:TLG262211 TUU262166:TVC262211 UEQ262166:UEY262211 UOM262166:UOU262211 UYI262166:UYQ262211 VIE262166:VIM262211 VSA262166:VSI262211 WBW262166:WCE262211 WLS262166:WMA262211 WVO262166:WVW262211 G327702:O327747 JC327702:JK327747 SY327702:TG327747 ACU327702:ADC327747 AMQ327702:AMY327747 AWM327702:AWU327747 BGI327702:BGQ327747 BQE327702:BQM327747 CAA327702:CAI327747 CJW327702:CKE327747 CTS327702:CUA327747 DDO327702:DDW327747 DNK327702:DNS327747 DXG327702:DXO327747 EHC327702:EHK327747 EQY327702:ERG327747 FAU327702:FBC327747 FKQ327702:FKY327747 FUM327702:FUU327747 GEI327702:GEQ327747 GOE327702:GOM327747 GYA327702:GYI327747 HHW327702:HIE327747 HRS327702:HSA327747 IBO327702:IBW327747 ILK327702:ILS327747 IVG327702:IVO327747 JFC327702:JFK327747 JOY327702:JPG327747 JYU327702:JZC327747 KIQ327702:KIY327747 KSM327702:KSU327747 LCI327702:LCQ327747 LME327702:LMM327747 LWA327702:LWI327747 MFW327702:MGE327747 MPS327702:MQA327747 MZO327702:MZW327747 NJK327702:NJS327747 NTG327702:NTO327747 ODC327702:ODK327747 OMY327702:ONG327747 OWU327702:OXC327747 PGQ327702:PGY327747 PQM327702:PQU327747 QAI327702:QAQ327747 QKE327702:QKM327747 QUA327702:QUI327747 RDW327702:REE327747 RNS327702:ROA327747 RXO327702:RXW327747 SHK327702:SHS327747 SRG327702:SRO327747 TBC327702:TBK327747 TKY327702:TLG327747 TUU327702:TVC327747 UEQ327702:UEY327747 UOM327702:UOU327747 UYI327702:UYQ327747 VIE327702:VIM327747 VSA327702:VSI327747 WBW327702:WCE327747 WLS327702:WMA327747 WVO327702:WVW327747 G393238:O393283 JC393238:JK393283 SY393238:TG393283 ACU393238:ADC393283 AMQ393238:AMY393283 AWM393238:AWU393283 BGI393238:BGQ393283 BQE393238:BQM393283 CAA393238:CAI393283 CJW393238:CKE393283 CTS393238:CUA393283 DDO393238:DDW393283 DNK393238:DNS393283 DXG393238:DXO393283 EHC393238:EHK393283 EQY393238:ERG393283 FAU393238:FBC393283 FKQ393238:FKY393283 FUM393238:FUU393283 GEI393238:GEQ393283 GOE393238:GOM393283 GYA393238:GYI393283 HHW393238:HIE393283 HRS393238:HSA393283 IBO393238:IBW393283 ILK393238:ILS393283 IVG393238:IVO393283 JFC393238:JFK393283 JOY393238:JPG393283 JYU393238:JZC393283 KIQ393238:KIY393283 KSM393238:KSU393283 LCI393238:LCQ393283 LME393238:LMM393283 LWA393238:LWI393283 MFW393238:MGE393283 MPS393238:MQA393283 MZO393238:MZW393283 NJK393238:NJS393283 NTG393238:NTO393283 ODC393238:ODK393283 OMY393238:ONG393283 OWU393238:OXC393283 PGQ393238:PGY393283 PQM393238:PQU393283 QAI393238:QAQ393283 QKE393238:QKM393283 QUA393238:QUI393283 RDW393238:REE393283 RNS393238:ROA393283 RXO393238:RXW393283 SHK393238:SHS393283 SRG393238:SRO393283 TBC393238:TBK393283 TKY393238:TLG393283 TUU393238:TVC393283 UEQ393238:UEY393283 UOM393238:UOU393283 UYI393238:UYQ393283 VIE393238:VIM393283 VSA393238:VSI393283 WBW393238:WCE393283 WLS393238:WMA393283 WVO393238:WVW393283 G458774:O458819 JC458774:JK458819 SY458774:TG458819 ACU458774:ADC458819 AMQ458774:AMY458819 AWM458774:AWU458819 BGI458774:BGQ458819 BQE458774:BQM458819 CAA458774:CAI458819 CJW458774:CKE458819 CTS458774:CUA458819 DDO458774:DDW458819 DNK458774:DNS458819 DXG458774:DXO458819 EHC458774:EHK458819 EQY458774:ERG458819 FAU458774:FBC458819 FKQ458774:FKY458819 FUM458774:FUU458819 GEI458774:GEQ458819 GOE458774:GOM458819 GYA458774:GYI458819 HHW458774:HIE458819 HRS458774:HSA458819 IBO458774:IBW458819 ILK458774:ILS458819 IVG458774:IVO458819 JFC458774:JFK458819 JOY458774:JPG458819 JYU458774:JZC458819 KIQ458774:KIY458819 KSM458774:KSU458819 LCI458774:LCQ458819 LME458774:LMM458819 LWA458774:LWI458819 MFW458774:MGE458819 MPS458774:MQA458819 MZO458774:MZW458819 NJK458774:NJS458819 NTG458774:NTO458819 ODC458774:ODK458819 OMY458774:ONG458819 OWU458774:OXC458819 PGQ458774:PGY458819 PQM458774:PQU458819 QAI458774:QAQ458819 QKE458774:QKM458819 QUA458774:QUI458819 RDW458774:REE458819 RNS458774:ROA458819 RXO458774:RXW458819 SHK458774:SHS458819 SRG458774:SRO458819 TBC458774:TBK458819 TKY458774:TLG458819 TUU458774:TVC458819 UEQ458774:UEY458819 UOM458774:UOU458819 UYI458774:UYQ458819 VIE458774:VIM458819 VSA458774:VSI458819 WBW458774:WCE458819 WLS458774:WMA458819 WVO458774:WVW458819 G524310:O524355 JC524310:JK524355 SY524310:TG524355 ACU524310:ADC524355 AMQ524310:AMY524355 AWM524310:AWU524355 BGI524310:BGQ524355 BQE524310:BQM524355 CAA524310:CAI524355 CJW524310:CKE524355 CTS524310:CUA524355 DDO524310:DDW524355 DNK524310:DNS524355 DXG524310:DXO524355 EHC524310:EHK524355 EQY524310:ERG524355 FAU524310:FBC524355 FKQ524310:FKY524355 FUM524310:FUU524355 GEI524310:GEQ524355 GOE524310:GOM524355 GYA524310:GYI524355 HHW524310:HIE524355 HRS524310:HSA524355 IBO524310:IBW524355 ILK524310:ILS524355 IVG524310:IVO524355 JFC524310:JFK524355 JOY524310:JPG524355 JYU524310:JZC524355 KIQ524310:KIY524355 KSM524310:KSU524355 LCI524310:LCQ524355 LME524310:LMM524355 LWA524310:LWI524355 MFW524310:MGE524355 MPS524310:MQA524355 MZO524310:MZW524355 NJK524310:NJS524355 NTG524310:NTO524355 ODC524310:ODK524355 OMY524310:ONG524355 OWU524310:OXC524355 PGQ524310:PGY524355 PQM524310:PQU524355 QAI524310:QAQ524355 QKE524310:QKM524355 QUA524310:QUI524355 RDW524310:REE524355 RNS524310:ROA524355 RXO524310:RXW524355 SHK524310:SHS524355 SRG524310:SRO524355 TBC524310:TBK524355 TKY524310:TLG524355 TUU524310:TVC524355 UEQ524310:UEY524355 UOM524310:UOU524355 UYI524310:UYQ524355 VIE524310:VIM524355 VSA524310:VSI524355 WBW524310:WCE524355 WLS524310:WMA524355 WVO524310:WVW524355 G589846:O589891 JC589846:JK589891 SY589846:TG589891 ACU589846:ADC589891 AMQ589846:AMY589891 AWM589846:AWU589891 BGI589846:BGQ589891 BQE589846:BQM589891 CAA589846:CAI589891 CJW589846:CKE589891 CTS589846:CUA589891 DDO589846:DDW589891 DNK589846:DNS589891 DXG589846:DXO589891 EHC589846:EHK589891 EQY589846:ERG589891 FAU589846:FBC589891 FKQ589846:FKY589891 FUM589846:FUU589891 GEI589846:GEQ589891 GOE589846:GOM589891 GYA589846:GYI589891 HHW589846:HIE589891 HRS589846:HSA589891 IBO589846:IBW589891 ILK589846:ILS589891 IVG589846:IVO589891 JFC589846:JFK589891 JOY589846:JPG589891 JYU589846:JZC589891 KIQ589846:KIY589891 KSM589846:KSU589891 LCI589846:LCQ589891 LME589846:LMM589891 LWA589846:LWI589891 MFW589846:MGE589891 MPS589846:MQA589891 MZO589846:MZW589891 NJK589846:NJS589891 NTG589846:NTO589891 ODC589846:ODK589891 OMY589846:ONG589891 OWU589846:OXC589891 PGQ589846:PGY589891 PQM589846:PQU589891 QAI589846:QAQ589891 QKE589846:QKM589891 QUA589846:QUI589891 RDW589846:REE589891 RNS589846:ROA589891 RXO589846:RXW589891 SHK589846:SHS589891 SRG589846:SRO589891 TBC589846:TBK589891 TKY589846:TLG589891 TUU589846:TVC589891 UEQ589846:UEY589891 UOM589846:UOU589891 UYI589846:UYQ589891 VIE589846:VIM589891 VSA589846:VSI589891 WBW589846:WCE589891 WLS589846:WMA589891 WVO589846:WVW589891 G655382:O655427 JC655382:JK655427 SY655382:TG655427 ACU655382:ADC655427 AMQ655382:AMY655427 AWM655382:AWU655427 BGI655382:BGQ655427 BQE655382:BQM655427 CAA655382:CAI655427 CJW655382:CKE655427 CTS655382:CUA655427 DDO655382:DDW655427 DNK655382:DNS655427 DXG655382:DXO655427 EHC655382:EHK655427 EQY655382:ERG655427 FAU655382:FBC655427 FKQ655382:FKY655427 FUM655382:FUU655427 GEI655382:GEQ655427 GOE655382:GOM655427 GYA655382:GYI655427 HHW655382:HIE655427 HRS655382:HSA655427 IBO655382:IBW655427 ILK655382:ILS655427 IVG655382:IVO655427 JFC655382:JFK655427 JOY655382:JPG655427 JYU655382:JZC655427 KIQ655382:KIY655427 KSM655382:KSU655427 LCI655382:LCQ655427 LME655382:LMM655427 LWA655382:LWI655427 MFW655382:MGE655427 MPS655382:MQA655427 MZO655382:MZW655427 NJK655382:NJS655427 NTG655382:NTO655427 ODC655382:ODK655427 OMY655382:ONG655427 OWU655382:OXC655427 PGQ655382:PGY655427 PQM655382:PQU655427 QAI655382:QAQ655427 QKE655382:QKM655427 QUA655382:QUI655427 RDW655382:REE655427 RNS655382:ROA655427 RXO655382:RXW655427 SHK655382:SHS655427 SRG655382:SRO655427 TBC655382:TBK655427 TKY655382:TLG655427 TUU655382:TVC655427 UEQ655382:UEY655427 UOM655382:UOU655427 UYI655382:UYQ655427 VIE655382:VIM655427 VSA655382:VSI655427 WBW655382:WCE655427 WLS655382:WMA655427 WVO655382:WVW655427 G720918:O720963 JC720918:JK720963 SY720918:TG720963 ACU720918:ADC720963 AMQ720918:AMY720963 AWM720918:AWU720963 BGI720918:BGQ720963 BQE720918:BQM720963 CAA720918:CAI720963 CJW720918:CKE720963 CTS720918:CUA720963 DDO720918:DDW720963 DNK720918:DNS720963 DXG720918:DXO720963 EHC720918:EHK720963 EQY720918:ERG720963 FAU720918:FBC720963 FKQ720918:FKY720963 FUM720918:FUU720963 GEI720918:GEQ720963 GOE720918:GOM720963 GYA720918:GYI720963 HHW720918:HIE720963 HRS720918:HSA720963 IBO720918:IBW720963 ILK720918:ILS720963 IVG720918:IVO720963 JFC720918:JFK720963 JOY720918:JPG720963 JYU720918:JZC720963 KIQ720918:KIY720963 KSM720918:KSU720963 LCI720918:LCQ720963 LME720918:LMM720963 LWA720918:LWI720963 MFW720918:MGE720963 MPS720918:MQA720963 MZO720918:MZW720963 NJK720918:NJS720963 NTG720918:NTO720963 ODC720918:ODK720963 OMY720918:ONG720963 OWU720918:OXC720963 PGQ720918:PGY720963 PQM720918:PQU720963 QAI720918:QAQ720963 QKE720918:QKM720963 QUA720918:QUI720963 RDW720918:REE720963 RNS720918:ROA720963 RXO720918:RXW720963 SHK720918:SHS720963 SRG720918:SRO720963 TBC720918:TBK720963 TKY720918:TLG720963 TUU720918:TVC720963 UEQ720918:UEY720963 UOM720918:UOU720963 UYI720918:UYQ720963 VIE720918:VIM720963 VSA720918:VSI720963 WBW720918:WCE720963 WLS720918:WMA720963 WVO720918:WVW720963 G786454:O786499 JC786454:JK786499 SY786454:TG786499 ACU786454:ADC786499 AMQ786454:AMY786499 AWM786454:AWU786499 BGI786454:BGQ786499 BQE786454:BQM786499 CAA786454:CAI786499 CJW786454:CKE786499 CTS786454:CUA786499 DDO786454:DDW786499 DNK786454:DNS786499 DXG786454:DXO786499 EHC786454:EHK786499 EQY786454:ERG786499 FAU786454:FBC786499 FKQ786454:FKY786499 FUM786454:FUU786499 GEI786454:GEQ786499 GOE786454:GOM786499 GYA786454:GYI786499 HHW786454:HIE786499 HRS786454:HSA786499 IBO786454:IBW786499 ILK786454:ILS786499 IVG786454:IVO786499 JFC786454:JFK786499 JOY786454:JPG786499 JYU786454:JZC786499 KIQ786454:KIY786499 KSM786454:KSU786499 LCI786454:LCQ786499 LME786454:LMM786499 LWA786454:LWI786499 MFW786454:MGE786499 MPS786454:MQA786499 MZO786454:MZW786499 NJK786454:NJS786499 NTG786454:NTO786499 ODC786454:ODK786499 OMY786454:ONG786499 OWU786454:OXC786499 PGQ786454:PGY786499 PQM786454:PQU786499 QAI786454:QAQ786499 QKE786454:QKM786499 QUA786454:QUI786499 RDW786454:REE786499 RNS786454:ROA786499 RXO786454:RXW786499 SHK786454:SHS786499 SRG786454:SRO786499 TBC786454:TBK786499 TKY786454:TLG786499 TUU786454:TVC786499 UEQ786454:UEY786499 UOM786454:UOU786499 UYI786454:UYQ786499 VIE786454:VIM786499 VSA786454:VSI786499 WBW786454:WCE786499 WLS786454:WMA786499 WVO786454:WVW786499 G851990:O852035 JC851990:JK852035 SY851990:TG852035 ACU851990:ADC852035 AMQ851990:AMY852035 AWM851990:AWU852035 BGI851990:BGQ852035 BQE851990:BQM852035 CAA851990:CAI852035 CJW851990:CKE852035 CTS851990:CUA852035 DDO851990:DDW852035 DNK851990:DNS852035 DXG851990:DXO852035 EHC851990:EHK852035 EQY851990:ERG852035 FAU851990:FBC852035 FKQ851990:FKY852035 FUM851990:FUU852035 GEI851990:GEQ852035 GOE851990:GOM852035 GYA851990:GYI852035 HHW851990:HIE852035 HRS851990:HSA852035 IBO851990:IBW852035 ILK851990:ILS852035 IVG851990:IVO852035 JFC851990:JFK852035 JOY851990:JPG852035 JYU851990:JZC852035 KIQ851990:KIY852035 KSM851990:KSU852035 LCI851990:LCQ852035 LME851990:LMM852035 LWA851990:LWI852035 MFW851990:MGE852035 MPS851990:MQA852035 MZO851990:MZW852035 NJK851990:NJS852035 NTG851990:NTO852035 ODC851990:ODK852035 OMY851990:ONG852035 OWU851990:OXC852035 PGQ851990:PGY852035 PQM851990:PQU852035 QAI851990:QAQ852035 QKE851990:QKM852035 QUA851990:QUI852035 RDW851990:REE852035 RNS851990:ROA852035 RXO851990:RXW852035 SHK851990:SHS852035 SRG851990:SRO852035 TBC851990:TBK852035 TKY851990:TLG852035 TUU851990:TVC852035 UEQ851990:UEY852035 UOM851990:UOU852035 UYI851990:UYQ852035 VIE851990:VIM852035 VSA851990:VSI852035 WBW851990:WCE852035 WLS851990:WMA852035 WVO851990:WVW852035 G917526:O917571 JC917526:JK917571 SY917526:TG917571 ACU917526:ADC917571 AMQ917526:AMY917571 AWM917526:AWU917571 BGI917526:BGQ917571 BQE917526:BQM917571 CAA917526:CAI917571 CJW917526:CKE917571 CTS917526:CUA917571 DDO917526:DDW917571 DNK917526:DNS917571 DXG917526:DXO917571 EHC917526:EHK917571 EQY917526:ERG917571 FAU917526:FBC917571 FKQ917526:FKY917571 FUM917526:FUU917571 GEI917526:GEQ917571 GOE917526:GOM917571 GYA917526:GYI917571 HHW917526:HIE917571 HRS917526:HSA917571 IBO917526:IBW917571 ILK917526:ILS917571 IVG917526:IVO917571 JFC917526:JFK917571 JOY917526:JPG917571 JYU917526:JZC917571 KIQ917526:KIY917571 KSM917526:KSU917571 LCI917526:LCQ917571 LME917526:LMM917571 LWA917526:LWI917571 MFW917526:MGE917571 MPS917526:MQA917571 MZO917526:MZW917571 NJK917526:NJS917571 NTG917526:NTO917571 ODC917526:ODK917571 OMY917526:ONG917571 OWU917526:OXC917571 PGQ917526:PGY917571 PQM917526:PQU917571 QAI917526:QAQ917571 QKE917526:QKM917571 QUA917526:QUI917571 RDW917526:REE917571 RNS917526:ROA917571 RXO917526:RXW917571 SHK917526:SHS917571 SRG917526:SRO917571 TBC917526:TBK917571 TKY917526:TLG917571 TUU917526:TVC917571 UEQ917526:UEY917571 UOM917526:UOU917571 UYI917526:UYQ917571 VIE917526:VIM917571 VSA917526:VSI917571 WBW917526:WCE917571 WLS917526:WMA917571 WVO917526:WVW917571 G983062:O983107 JC983062:JK983107 SY983062:TG983107 ACU983062:ADC983107 AMQ983062:AMY983107 AWM983062:AWU983107 BGI983062:BGQ983107 BQE983062:BQM983107 CAA983062:CAI983107 CJW983062:CKE983107 CTS983062:CUA983107 DDO983062:DDW983107 DNK983062:DNS983107 DXG983062:DXO983107 EHC983062:EHK983107 EQY983062:ERG983107 FAU983062:FBC983107 FKQ983062:FKY983107 FUM983062:FUU983107 GEI983062:GEQ983107 GOE983062:GOM983107 GYA983062:GYI983107 HHW983062:HIE983107 HRS983062:HSA983107 IBO983062:IBW983107 ILK983062:ILS983107 IVG983062:IVO983107 JFC983062:JFK983107 JOY983062:JPG983107 JYU983062:JZC983107 KIQ983062:KIY983107 KSM983062:KSU983107 LCI983062:LCQ983107 LME983062:LMM983107 LWA983062:LWI983107 MFW983062:MGE983107 MPS983062:MQA983107 MZO983062:MZW983107 NJK983062:NJS983107 NTG983062:NTO983107 ODC983062:ODK983107 OMY983062:ONG983107 OWU983062:OXC983107 PGQ983062:PGY983107 PQM983062:PQU983107 QAI983062:QAQ983107 QKE983062:QKM983107 QUA983062:QUI983107 RDW983062:REE983107 RNS983062:ROA983107 RXO983062:RXW983107 SHK983062:SHS983107 SRG983062:SRO983107 TBC983062:TBK983107 TKY983062:TLG983107 TUU983062:TVC983107 UEQ983062:UEY983107 UOM983062:UOU983107 UYI983062:UYQ983107 VIE983062:VIM983107 VSA983062:VSI983107 WBW983062:WCE983107 WLS983062:WMA983107 WVM54:WVU67 JK40:JO48 JM39:JQ39 JI49:JM53 JK54:JO67 TG40:TK48 TI39:TM39 TE49:TI53 TG54:TK67 ADC40:ADG48 ADE39:ADI39 ADA49:ADE53 ADC54:ADG67 AMY40:ANC48 ANA39:ANE39 AMW49:ANA53 AMY54:ANC67 AWU40:AWY48 AWW39:AXA39 AWS49:AWW53 AWU54:AWY67 BGQ40:BGU48 BGS39:BGW39 BGO49:BGS53 BGQ54:BGU67 BQM40:BQQ48 BQO39:BQS39 BQK49:BQO53 BQM54:BQQ67 CAI40:CAM48 CAK39:CAO39 CAG49:CAK53 CAI54:CAM67 CKE40:CKI48 CKG39:CKK39 CKC49:CKG53 CKE54:CKI67 CUA40:CUE48 CUC39:CUG39 CTY49:CUC53 CUA54:CUE67 DDW40:DEA48 DDY39:DEC39 DDU49:DDY53 DDW54:DEA67 DNS40:DNW48 DNU39:DNY39 DNQ49:DNU53 DNS54:DNW67 DXO40:DXS48 DXQ39:DXU39 DXM49:DXQ53 DXO54:DXS67 EHK40:EHO48 EHM39:EHQ39 EHI49:EHM53 EHK54:EHO67 ERG40:ERK48 ERI39:ERM39 ERE49:ERI53 ERG54:ERK67 FBC40:FBG48 FBE39:FBI39 FBA49:FBE53 FBC54:FBG67 FKY40:FLC48 FLA39:FLE39 FKW49:FLA53 FKY54:FLC67 FUU40:FUY48 FUW39:FVA39 FUS49:FUW53 FUU54:FUY67 GEQ40:GEU48 GES39:GEW39 GEO49:GES53 GEQ54:GEU67 GOM40:GOQ48 GOO39:GOS39 GOK49:GOO53 GOM54:GOQ67 GYI40:GYM48 GYK39:GYO39 GYG49:GYK53 GYI54:GYM67 HIE40:HII48 HIG39:HIK39 HIC49:HIG53 HIE54:HII67 HSA40:HSE48 HSC39:HSG39 HRY49:HSC53 HSA54:HSE67 IBW40:ICA48 IBY39:ICC39 IBU49:IBY53 IBW54:ICA67 ILS40:ILW48 ILU39:ILY39 ILQ49:ILU53 ILS54:ILW67 IVO40:IVS48 IVQ39:IVU39 IVM49:IVQ53 IVO54:IVS67 JFK40:JFO48 JFM39:JFQ39 JFI49:JFM53 JFK54:JFO67 JPG40:JPK48 JPI39:JPM39 JPE49:JPI53 JPG54:JPK67 JZC40:JZG48 JZE39:JZI39 JZA49:JZE53 JZC54:JZG67 KIY40:KJC48 KJA39:KJE39 KIW49:KJA53 KIY54:KJC67 KSU40:KSY48 KSW39:KTA39 KSS49:KSW53 KSU54:KSY67 LCQ40:LCU48 LCS39:LCW39 LCO49:LCS53 LCQ54:LCU67 LMM40:LMQ48 LMO39:LMS39 LMK49:LMO53 LMM54:LMQ67 LWI40:LWM48 LWK39:LWO39 LWG49:LWK53 LWI54:LWM67 MGE40:MGI48 MGG39:MGK39 MGC49:MGG53 MGE54:MGI67 MQA40:MQE48 MQC39:MQG39 MPY49:MQC53 MQA54:MQE67 MZW40:NAA48 MZY39:NAC39 MZU49:MZY53 MZW54:NAA67 NJS40:NJW48 NJU39:NJY39 NJQ49:NJU53 NJS54:NJW67 NTO40:NTS48 NTQ39:NTU39 NTM49:NTQ53 NTO54:NTS67 ODK40:ODO48 ODM39:ODQ39 ODI49:ODM53 ODK54:ODO67 ONG40:ONK48 ONI39:ONM39 ONE49:ONI53 ONG54:ONK67 OXC40:OXG48 OXE39:OXI39 OXA49:OXE53 OXC54:OXG67 PGY40:PHC48 PHA39:PHE39 PGW49:PHA53 PGY54:PHC67 PQU40:PQY48 PQW39:PRA39 PQS49:PQW53 PQU54:PQY67 QAQ40:QAU48 QAS39:QAW39 QAO49:QAS53 QAQ54:QAU67 QKM40:QKQ48 QKO39:QKS39 QKK49:QKO53 QKM54:QKQ67 QUI40:QUM48 QUK39:QUO39 QUG49:QUK53 QUI54:QUM67 REE40:REI48 REG39:REK39 REC49:REG53 REE54:REI67 ROA40:ROE48 ROC39:ROG39 RNY49:ROC53 ROA54:ROE67 RXW40:RYA48 RXY39:RYC39 RXU49:RXY53 RXW54:RYA67 SHS40:SHW48 SHU39:SHY39 SHQ49:SHU53 SHS54:SHW67 SRO40:SRS48 SRQ39:SRU39 SRM49:SRQ53 SRO54:SRS67 TBK40:TBO48 TBM39:TBQ39 TBI49:TBM53 TBK54:TBO67 TLG40:TLK48 TLI39:TLM39 TLE49:TLI53 TLG54:TLK67 TVC40:TVG48 TVE39:TVI39 TVA49:TVE53 TVC54:TVG67 UEY40:UFC48 UFA39:UFE39 UEW49:UFA53 UEY54:UFC67 UOU40:UOY48 UOW39:UPA39 UOS49:UOW53 UOU54:UOY67 UYQ40:UYU48 UYS39:UYW39 UYO49:UYS53 UYQ54:UYU67 VIM40:VIQ48 VIO39:VIS39 VIK49:VIO53 VIM54:VIQ67 VSI40:VSM48 VSK39:VSO39 VSG49:VSK53 VSI54:VSM67 WCE40:WCI48 WCG39:WCK39 WCC49:WCG53 WCE54:WCI67 WMA40:WME48 WMC39:WMG39 WLY49:WMC53 WMA54:WME67 WVW40:WWA48 WVY39:WWC39 WVU49:WVY53 WVW54:WWA67 JA40:JI48 JC6:JK39 IY49:JG53 JA54:JI67 SW40:TE48 SY6:TG39 SU49:TC53 SW54:TE67 ACS40:ADA48 ACU6:ADC39 ACQ49:ACY53 ACS54:ADA67 AMO40:AMW48 AMQ6:AMY39 AMM49:AMU53 AMO54:AMW67 AWK40:AWS48 AWM6:AWU39 AWI49:AWQ53 AWK54:AWS67 BGG40:BGO48 BGI6:BGQ39 BGE49:BGM53 BGG54:BGO67 BQC40:BQK48 BQE6:BQM39 BQA49:BQI53 BQC54:BQK67 BZY40:CAG48 CAA6:CAI39 BZW49:CAE53 BZY54:CAG67 CJU40:CKC48 CJW6:CKE39 CJS49:CKA53 CJU54:CKC67 CTQ40:CTY48 CTS6:CUA39 CTO49:CTW53 CTQ54:CTY67 DDM40:DDU48 DDO6:DDW39 DDK49:DDS53 DDM54:DDU67 DNI40:DNQ48 DNK6:DNS39 DNG49:DNO53 DNI54:DNQ67 DXE40:DXM48 DXG6:DXO39 DXC49:DXK53 DXE54:DXM67 EHA40:EHI48 EHC6:EHK39 EGY49:EHG53 EHA54:EHI67 EQW40:ERE48 EQY6:ERG39 EQU49:ERC53 EQW54:ERE67 FAS40:FBA48 FAU6:FBC39 FAQ49:FAY53 FAS54:FBA67 FKO40:FKW48 FKQ6:FKY39 FKM49:FKU53 FKO54:FKW67 FUK40:FUS48 FUM6:FUU39 FUI49:FUQ53 FUK54:FUS67 GEG40:GEO48 GEI6:GEQ39 GEE49:GEM53 GEG54:GEO67 GOC40:GOK48 GOE6:GOM39 GOA49:GOI53 GOC54:GOK67 GXY40:GYG48 GYA6:GYI39 GXW49:GYE53 GXY54:GYG67 HHU40:HIC48 HHW6:HIE39 HHS49:HIA53 HHU54:HIC67 HRQ40:HRY48 HRS6:HSA39 HRO49:HRW53 HRQ54:HRY67 IBM40:IBU48 IBO6:IBW39 IBK49:IBS53 IBM54:IBU67 ILI40:ILQ48 ILK6:ILS39 ILG49:ILO53 ILI54:ILQ67 IVE40:IVM48 IVG6:IVO39 IVC49:IVK53 IVE54:IVM67 JFA40:JFI48 JFC6:JFK39 JEY49:JFG53 JFA54:JFI67 JOW40:JPE48 JOY6:JPG39 JOU49:JPC53 JOW54:JPE67 JYS40:JZA48 JYU6:JZC39 JYQ49:JYY53 JYS54:JZA67 KIO40:KIW48 KIQ6:KIY39 KIM49:KIU53 KIO54:KIW67 KSK40:KSS48 KSM6:KSU39 KSI49:KSQ53 KSK54:KSS67 LCG40:LCO48 LCI6:LCQ39 LCE49:LCM53 LCG54:LCO67 LMC40:LMK48 LME6:LMM39 LMA49:LMI53 LMC54:LMK67 LVY40:LWG48 LWA6:LWI39 LVW49:LWE53 LVY54:LWG67 MFU40:MGC48 MFW6:MGE39 MFS49:MGA53 MFU54:MGC67 MPQ40:MPY48 MPS6:MQA39 MPO49:MPW53 MPQ54:MPY67 MZM40:MZU48 MZO6:MZW39 MZK49:MZS53 MZM54:MZU67 NJI40:NJQ48 NJK6:NJS39 NJG49:NJO53 NJI54:NJQ67 NTE40:NTM48 NTG6:NTO39 NTC49:NTK53 NTE54:NTM67 ODA40:ODI48 ODC6:ODK39 OCY49:ODG53 ODA54:ODI67 OMW40:ONE48 OMY6:ONG39 OMU49:ONC53 OMW54:ONE67 OWS40:OXA48 OWU6:OXC39 OWQ49:OWY53 OWS54:OXA67 PGO40:PGW48 PGQ6:PGY39 PGM49:PGU53 PGO54:PGW67 PQK40:PQS48 PQM6:PQU39 PQI49:PQQ53 PQK54:PQS67 QAG40:QAO48 QAI6:QAQ39 QAE49:QAM53 QAG54:QAO67 QKC40:QKK48 QKE6:QKM39 QKA49:QKI53 QKC54:QKK67 QTY40:QUG48 QUA6:QUI39 QTW49:QUE53 QTY54:QUG67 RDU40:REC48 RDW6:REE39 RDS49:REA53 RDU54:REC67 RNQ40:RNY48 RNS6:ROA39 RNO49:RNW53 RNQ54:RNY67 RXM40:RXU48 RXO6:RXW39 RXK49:RXS53 RXM54:RXU67 SHI40:SHQ48 SHK6:SHS39 SHG49:SHO53 SHI54:SHQ67 SRE40:SRM48 SRG6:SRO39 SRC49:SRK53 SRE54:SRM67 TBA40:TBI48 TBC6:TBK39 TAY49:TBG53 TBA54:TBI67 TKW40:TLE48 TKY6:TLG39 TKU49:TLC53 TKW54:TLE67 TUS40:TVA48 TUU6:TVC39 TUQ49:TUY53 TUS54:TVA67 UEO40:UEW48 UEQ6:UEY39 UEM49:UEU53 UEO54:UEW67 UOK40:UOS48 UOM6:UOU39 UOI49:UOQ53 UOK54:UOS67 UYG40:UYO48 UYI6:UYQ39 UYE49:UYM53 UYG54:UYO67 VIC40:VIK48 VIE6:VIM39 VIA49:VII53 VIC54:VIK67 VRY40:VSG48 VSA6:VSI39 VRW49:VSE53 VRY54:VSG67 WBU40:WCC48 WBW6:WCE39 WBS49:WCA53 WBU54:WCC67 WLQ40:WLY48 WLS6:WMA39 WLO49:WLW53 WLQ54:WLY67 WVM40:WVU48 WVO6:WVW39 WVK49:WVS53 G6:O67</xm:sqref>
        </x14:dataValidation>
        <x14:dataValidation imeMode="on" allowBlank="1" showInputMessage="1" showErrorMessage="1">
          <xm:sqref>D84:E84 IZ84:JA84 SV84:SW84 ACR84:ACS84 AMN84:AMO84 AWJ84:AWK84 BGF84:BGG84 BQB84:BQC84 BZX84:BZY84 CJT84:CJU84 CTP84:CTQ84 DDL84:DDM84 DNH84:DNI84 DXD84:DXE84 EGZ84:EHA84 EQV84:EQW84 FAR84:FAS84 FKN84:FKO84 FUJ84:FUK84 GEF84:GEG84 GOB84:GOC84 GXX84:GXY84 HHT84:HHU84 HRP84:HRQ84 IBL84:IBM84 ILH84:ILI84 IVD84:IVE84 JEZ84:JFA84 JOV84:JOW84 JYR84:JYS84 KIN84:KIO84 KSJ84:KSK84 LCF84:LCG84 LMB84:LMC84 LVX84:LVY84 MFT84:MFU84 MPP84:MPQ84 MZL84:MZM84 NJH84:NJI84 NTD84:NTE84 OCZ84:ODA84 OMV84:OMW84 OWR84:OWS84 PGN84:PGO84 PQJ84:PQK84 QAF84:QAG84 QKB84:QKC84 QTX84:QTY84 RDT84:RDU84 RNP84:RNQ84 RXL84:RXM84 SHH84:SHI84 SRD84:SRE84 TAZ84:TBA84 TKV84:TKW84 TUR84:TUS84 UEN84:UEO84 UOJ84:UOK84 UYF84:UYG84 VIB84:VIC84 VRX84:VRY84 WBT84:WBU84 WLP84:WLQ84 WVL84:WVM84 D65620:E65620 IZ65620:JA65620 SV65620:SW65620 ACR65620:ACS65620 AMN65620:AMO65620 AWJ65620:AWK65620 BGF65620:BGG65620 BQB65620:BQC65620 BZX65620:BZY65620 CJT65620:CJU65620 CTP65620:CTQ65620 DDL65620:DDM65620 DNH65620:DNI65620 DXD65620:DXE65620 EGZ65620:EHA65620 EQV65620:EQW65620 FAR65620:FAS65620 FKN65620:FKO65620 FUJ65620:FUK65620 GEF65620:GEG65620 GOB65620:GOC65620 GXX65620:GXY65620 HHT65620:HHU65620 HRP65620:HRQ65620 IBL65620:IBM65620 ILH65620:ILI65620 IVD65620:IVE65620 JEZ65620:JFA65620 JOV65620:JOW65620 JYR65620:JYS65620 KIN65620:KIO65620 KSJ65620:KSK65620 LCF65620:LCG65620 LMB65620:LMC65620 LVX65620:LVY65620 MFT65620:MFU65620 MPP65620:MPQ65620 MZL65620:MZM65620 NJH65620:NJI65620 NTD65620:NTE65620 OCZ65620:ODA65620 OMV65620:OMW65620 OWR65620:OWS65620 PGN65620:PGO65620 PQJ65620:PQK65620 QAF65620:QAG65620 QKB65620:QKC65620 QTX65620:QTY65620 RDT65620:RDU65620 RNP65620:RNQ65620 RXL65620:RXM65620 SHH65620:SHI65620 SRD65620:SRE65620 TAZ65620:TBA65620 TKV65620:TKW65620 TUR65620:TUS65620 UEN65620:UEO65620 UOJ65620:UOK65620 UYF65620:UYG65620 VIB65620:VIC65620 VRX65620:VRY65620 WBT65620:WBU65620 WLP65620:WLQ65620 WVL65620:WVM65620 D131156:E131156 IZ131156:JA131156 SV131156:SW131156 ACR131156:ACS131156 AMN131156:AMO131156 AWJ131156:AWK131156 BGF131156:BGG131156 BQB131156:BQC131156 BZX131156:BZY131156 CJT131156:CJU131156 CTP131156:CTQ131156 DDL131156:DDM131156 DNH131156:DNI131156 DXD131156:DXE131156 EGZ131156:EHA131156 EQV131156:EQW131156 FAR131156:FAS131156 FKN131156:FKO131156 FUJ131156:FUK131156 GEF131156:GEG131156 GOB131156:GOC131156 GXX131156:GXY131156 HHT131156:HHU131156 HRP131156:HRQ131156 IBL131156:IBM131156 ILH131156:ILI131156 IVD131156:IVE131156 JEZ131156:JFA131156 JOV131156:JOW131156 JYR131156:JYS131156 KIN131156:KIO131156 KSJ131156:KSK131156 LCF131156:LCG131156 LMB131156:LMC131156 LVX131156:LVY131156 MFT131156:MFU131156 MPP131156:MPQ131156 MZL131156:MZM131156 NJH131156:NJI131156 NTD131156:NTE131156 OCZ131156:ODA131156 OMV131156:OMW131156 OWR131156:OWS131156 PGN131156:PGO131156 PQJ131156:PQK131156 QAF131156:QAG131156 QKB131156:QKC131156 QTX131156:QTY131156 RDT131156:RDU131156 RNP131156:RNQ131156 RXL131156:RXM131156 SHH131156:SHI131156 SRD131156:SRE131156 TAZ131156:TBA131156 TKV131156:TKW131156 TUR131156:TUS131156 UEN131156:UEO131156 UOJ131156:UOK131156 UYF131156:UYG131156 VIB131156:VIC131156 VRX131156:VRY131156 WBT131156:WBU131156 WLP131156:WLQ131156 WVL131156:WVM131156 D196692:E196692 IZ196692:JA196692 SV196692:SW196692 ACR196692:ACS196692 AMN196692:AMO196692 AWJ196692:AWK196692 BGF196692:BGG196692 BQB196692:BQC196692 BZX196692:BZY196692 CJT196692:CJU196692 CTP196692:CTQ196692 DDL196692:DDM196692 DNH196692:DNI196692 DXD196692:DXE196692 EGZ196692:EHA196692 EQV196692:EQW196692 FAR196692:FAS196692 FKN196692:FKO196692 FUJ196692:FUK196692 GEF196692:GEG196692 GOB196692:GOC196692 GXX196692:GXY196692 HHT196692:HHU196692 HRP196692:HRQ196692 IBL196692:IBM196692 ILH196692:ILI196692 IVD196692:IVE196692 JEZ196692:JFA196692 JOV196692:JOW196692 JYR196692:JYS196692 KIN196692:KIO196692 KSJ196692:KSK196692 LCF196692:LCG196692 LMB196692:LMC196692 LVX196692:LVY196692 MFT196692:MFU196692 MPP196692:MPQ196692 MZL196692:MZM196692 NJH196692:NJI196692 NTD196692:NTE196692 OCZ196692:ODA196692 OMV196692:OMW196692 OWR196692:OWS196692 PGN196692:PGO196692 PQJ196692:PQK196692 QAF196692:QAG196692 QKB196692:QKC196692 QTX196692:QTY196692 RDT196692:RDU196692 RNP196692:RNQ196692 RXL196692:RXM196692 SHH196692:SHI196692 SRD196692:SRE196692 TAZ196692:TBA196692 TKV196692:TKW196692 TUR196692:TUS196692 UEN196692:UEO196692 UOJ196692:UOK196692 UYF196692:UYG196692 VIB196692:VIC196692 VRX196692:VRY196692 WBT196692:WBU196692 WLP196692:WLQ196692 WVL196692:WVM196692 D262228:E262228 IZ262228:JA262228 SV262228:SW262228 ACR262228:ACS262228 AMN262228:AMO262228 AWJ262228:AWK262228 BGF262228:BGG262228 BQB262228:BQC262228 BZX262228:BZY262228 CJT262228:CJU262228 CTP262228:CTQ262228 DDL262228:DDM262228 DNH262228:DNI262228 DXD262228:DXE262228 EGZ262228:EHA262228 EQV262228:EQW262228 FAR262228:FAS262228 FKN262228:FKO262228 FUJ262228:FUK262228 GEF262228:GEG262228 GOB262228:GOC262228 GXX262228:GXY262228 HHT262228:HHU262228 HRP262228:HRQ262228 IBL262228:IBM262228 ILH262228:ILI262228 IVD262228:IVE262228 JEZ262228:JFA262228 JOV262228:JOW262228 JYR262228:JYS262228 KIN262228:KIO262228 KSJ262228:KSK262228 LCF262228:LCG262228 LMB262228:LMC262228 LVX262228:LVY262228 MFT262228:MFU262228 MPP262228:MPQ262228 MZL262228:MZM262228 NJH262228:NJI262228 NTD262228:NTE262228 OCZ262228:ODA262228 OMV262228:OMW262228 OWR262228:OWS262228 PGN262228:PGO262228 PQJ262228:PQK262228 QAF262228:QAG262228 QKB262228:QKC262228 QTX262228:QTY262228 RDT262228:RDU262228 RNP262228:RNQ262228 RXL262228:RXM262228 SHH262228:SHI262228 SRD262228:SRE262228 TAZ262228:TBA262228 TKV262228:TKW262228 TUR262228:TUS262228 UEN262228:UEO262228 UOJ262228:UOK262228 UYF262228:UYG262228 VIB262228:VIC262228 VRX262228:VRY262228 WBT262228:WBU262228 WLP262228:WLQ262228 WVL262228:WVM262228 D327764:E327764 IZ327764:JA327764 SV327764:SW327764 ACR327764:ACS327764 AMN327764:AMO327764 AWJ327764:AWK327764 BGF327764:BGG327764 BQB327764:BQC327764 BZX327764:BZY327764 CJT327764:CJU327764 CTP327764:CTQ327764 DDL327764:DDM327764 DNH327764:DNI327764 DXD327764:DXE327764 EGZ327764:EHA327764 EQV327764:EQW327764 FAR327764:FAS327764 FKN327764:FKO327764 FUJ327764:FUK327764 GEF327764:GEG327764 GOB327764:GOC327764 GXX327764:GXY327764 HHT327764:HHU327764 HRP327764:HRQ327764 IBL327764:IBM327764 ILH327764:ILI327764 IVD327764:IVE327764 JEZ327764:JFA327764 JOV327764:JOW327764 JYR327764:JYS327764 KIN327764:KIO327764 KSJ327764:KSK327764 LCF327764:LCG327764 LMB327764:LMC327764 LVX327764:LVY327764 MFT327764:MFU327764 MPP327764:MPQ327764 MZL327764:MZM327764 NJH327764:NJI327764 NTD327764:NTE327764 OCZ327764:ODA327764 OMV327764:OMW327764 OWR327764:OWS327764 PGN327764:PGO327764 PQJ327764:PQK327764 QAF327764:QAG327764 QKB327764:QKC327764 QTX327764:QTY327764 RDT327764:RDU327764 RNP327764:RNQ327764 RXL327764:RXM327764 SHH327764:SHI327764 SRD327764:SRE327764 TAZ327764:TBA327764 TKV327764:TKW327764 TUR327764:TUS327764 UEN327764:UEO327764 UOJ327764:UOK327764 UYF327764:UYG327764 VIB327764:VIC327764 VRX327764:VRY327764 WBT327764:WBU327764 WLP327764:WLQ327764 WVL327764:WVM327764 D393300:E393300 IZ393300:JA393300 SV393300:SW393300 ACR393300:ACS393300 AMN393300:AMO393300 AWJ393300:AWK393300 BGF393300:BGG393300 BQB393300:BQC393300 BZX393300:BZY393300 CJT393300:CJU393300 CTP393300:CTQ393300 DDL393300:DDM393300 DNH393300:DNI393300 DXD393300:DXE393300 EGZ393300:EHA393300 EQV393300:EQW393300 FAR393300:FAS393300 FKN393300:FKO393300 FUJ393300:FUK393300 GEF393300:GEG393300 GOB393300:GOC393300 GXX393300:GXY393300 HHT393300:HHU393300 HRP393300:HRQ393300 IBL393300:IBM393300 ILH393300:ILI393300 IVD393300:IVE393300 JEZ393300:JFA393300 JOV393300:JOW393300 JYR393300:JYS393300 KIN393300:KIO393300 KSJ393300:KSK393300 LCF393300:LCG393300 LMB393300:LMC393300 LVX393300:LVY393300 MFT393300:MFU393300 MPP393300:MPQ393300 MZL393300:MZM393300 NJH393300:NJI393300 NTD393300:NTE393300 OCZ393300:ODA393300 OMV393300:OMW393300 OWR393300:OWS393300 PGN393300:PGO393300 PQJ393300:PQK393300 QAF393300:QAG393300 QKB393300:QKC393300 QTX393300:QTY393300 RDT393300:RDU393300 RNP393300:RNQ393300 RXL393300:RXM393300 SHH393300:SHI393300 SRD393300:SRE393300 TAZ393300:TBA393300 TKV393300:TKW393300 TUR393300:TUS393300 UEN393300:UEO393300 UOJ393300:UOK393300 UYF393300:UYG393300 VIB393300:VIC393300 VRX393300:VRY393300 WBT393300:WBU393300 WLP393300:WLQ393300 WVL393300:WVM393300 D458836:E458836 IZ458836:JA458836 SV458836:SW458836 ACR458836:ACS458836 AMN458836:AMO458836 AWJ458836:AWK458836 BGF458836:BGG458836 BQB458836:BQC458836 BZX458836:BZY458836 CJT458836:CJU458836 CTP458836:CTQ458836 DDL458836:DDM458836 DNH458836:DNI458836 DXD458836:DXE458836 EGZ458836:EHA458836 EQV458836:EQW458836 FAR458836:FAS458836 FKN458836:FKO458836 FUJ458836:FUK458836 GEF458836:GEG458836 GOB458836:GOC458836 GXX458836:GXY458836 HHT458836:HHU458836 HRP458836:HRQ458836 IBL458836:IBM458836 ILH458836:ILI458836 IVD458836:IVE458836 JEZ458836:JFA458836 JOV458836:JOW458836 JYR458836:JYS458836 KIN458836:KIO458836 KSJ458836:KSK458836 LCF458836:LCG458836 LMB458836:LMC458836 LVX458836:LVY458836 MFT458836:MFU458836 MPP458836:MPQ458836 MZL458836:MZM458836 NJH458836:NJI458836 NTD458836:NTE458836 OCZ458836:ODA458836 OMV458836:OMW458836 OWR458836:OWS458836 PGN458836:PGO458836 PQJ458836:PQK458836 QAF458836:QAG458836 QKB458836:QKC458836 QTX458836:QTY458836 RDT458836:RDU458836 RNP458836:RNQ458836 RXL458836:RXM458836 SHH458836:SHI458836 SRD458836:SRE458836 TAZ458836:TBA458836 TKV458836:TKW458836 TUR458836:TUS458836 UEN458836:UEO458836 UOJ458836:UOK458836 UYF458836:UYG458836 VIB458836:VIC458836 VRX458836:VRY458836 WBT458836:WBU458836 WLP458836:WLQ458836 WVL458836:WVM458836 D524372:E524372 IZ524372:JA524372 SV524372:SW524372 ACR524372:ACS524372 AMN524372:AMO524372 AWJ524372:AWK524372 BGF524372:BGG524372 BQB524372:BQC524372 BZX524372:BZY524372 CJT524372:CJU524372 CTP524372:CTQ524372 DDL524372:DDM524372 DNH524372:DNI524372 DXD524372:DXE524372 EGZ524372:EHA524372 EQV524372:EQW524372 FAR524372:FAS524372 FKN524372:FKO524372 FUJ524372:FUK524372 GEF524372:GEG524372 GOB524372:GOC524372 GXX524372:GXY524372 HHT524372:HHU524372 HRP524372:HRQ524372 IBL524372:IBM524372 ILH524372:ILI524372 IVD524372:IVE524372 JEZ524372:JFA524372 JOV524372:JOW524372 JYR524372:JYS524372 KIN524372:KIO524372 KSJ524372:KSK524372 LCF524372:LCG524372 LMB524372:LMC524372 LVX524372:LVY524372 MFT524372:MFU524372 MPP524372:MPQ524372 MZL524372:MZM524372 NJH524372:NJI524372 NTD524372:NTE524372 OCZ524372:ODA524372 OMV524372:OMW524372 OWR524372:OWS524372 PGN524372:PGO524372 PQJ524372:PQK524372 QAF524372:QAG524372 QKB524372:QKC524372 QTX524372:QTY524372 RDT524372:RDU524372 RNP524372:RNQ524372 RXL524372:RXM524372 SHH524372:SHI524372 SRD524372:SRE524372 TAZ524372:TBA524372 TKV524372:TKW524372 TUR524372:TUS524372 UEN524372:UEO524372 UOJ524372:UOK524372 UYF524372:UYG524372 VIB524372:VIC524372 VRX524372:VRY524372 WBT524372:WBU524372 WLP524372:WLQ524372 WVL524372:WVM524372 D589908:E589908 IZ589908:JA589908 SV589908:SW589908 ACR589908:ACS589908 AMN589908:AMO589908 AWJ589908:AWK589908 BGF589908:BGG589908 BQB589908:BQC589908 BZX589908:BZY589908 CJT589908:CJU589908 CTP589908:CTQ589908 DDL589908:DDM589908 DNH589908:DNI589908 DXD589908:DXE589908 EGZ589908:EHA589908 EQV589908:EQW589908 FAR589908:FAS589908 FKN589908:FKO589908 FUJ589908:FUK589908 GEF589908:GEG589908 GOB589908:GOC589908 GXX589908:GXY589908 HHT589908:HHU589908 HRP589908:HRQ589908 IBL589908:IBM589908 ILH589908:ILI589908 IVD589908:IVE589908 JEZ589908:JFA589908 JOV589908:JOW589908 JYR589908:JYS589908 KIN589908:KIO589908 KSJ589908:KSK589908 LCF589908:LCG589908 LMB589908:LMC589908 LVX589908:LVY589908 MFT589908:MFU589908 MPP589908:MPQ589908 MZL589908:MZM589908 NJH589908:NJI589908 NTD589908:NTE589908 OCZ589908:ODA589908 OMV589908:OMW589908 OWR589908:OWS589908 PGN589908:PGO589908 PQJ589908:PQK589908 QAF589908:QAG589908 QKB589908:QKC589908 QTX589908:QTY589908 RDT589908:RDU589908 RNP589908:RNQ589908 RXL589908:RXM589908 SHH589908:SHI589908 SRD589908:SRE589908 TAZ589908:TBA589908 TKV589908:TKW589908 TUR589908:TUS589908 UEN589908:UEO589908 UOJ589908:UOK589908 UYF589908:UYG589908 VIB589908:VIC589908 VRX589908:VRY589908 WBT589908:WBU589908 WLP589908:WLQ589908 WVL589908:WVM589908 D655444:E655444 IZ655444:JA655444 SV655444:SW655444 ACR655444:ACS655444 AMN655444:AMO655444 AWJ655444:AWK655444 BGF655444:BGG655444 BQB655444:BQC655444 BZX655444:BZY655444 CJT655444:CJU655444 CTP655444:CTQ655444 DDL655444:DDM655444 DNH655444:DNI655444 DXD655444:DXE655444 EGZ655444:EHA655444 EQV655444:EQW655444 FAR655444:FAS655444 FKN655444:FKO655444 FUJ655444:FUK655444 GEF655444:GEG655444 GOB655444:GOC655444 GXX655444:GXY655444 HHT655444:HHU655444 HRP655444:HRQ655444 IBL655444:IBM655444 ILH655444:ILI655444 IVD655444:IVE655444 JEZ655444:JFA655444 JOV655444:JOW655444 JYR655444:JYS655444 KIN655444:KIO655444 KSJ655444:KSK655444 LCF655444:LCG655444 LMB655444:LMC655444 LVX655444:LVY655444 MFT655444:MFU655444 MPP655444:MPQ655444 MZL655444:MZM655444 NJH655444:NJI655444 NTD655444:NTE655444 OCZ655444:ODA655444 OMV655444:OMW655444 OWR655444:OWS655444 PGN655444:PGO655444 PQJ655444:PQK655444 QAF655444:QAG655444 QKB655444:QKC655444 QTX655444:QTY655444 RDT655444:RDU655444 RNP655444:RNQ655444 RXL655444:RXM655444 SHH655444:SHI655444 SRD655444:SRE655444 TAZ655444:TBA655444 TKV655444:TKW655444 TUR655444:TUS655444 UEN655444:UEO655444 UOJ655444:UOK655444 UYF655444:UYG655444 VIB655444:VIC655444 VRX655444:VRY655444 WBT655444:WBU655444 WLP655444:WLQ655444 WVL655444:WVM655444 D720980:E720980 IZ720980:JA720980 SV720980:SW720980 ACR720980:ACS720980 AMN720980:AMO720980 AWJ720980:AWK720980 BGF720980:BGG720980 BQB720980:BQC720980 BZX720980:BZY720980 CJT720980:CJU720980 CTP720980:CTQ720980 DDL720980:DDM720980 DNH720980:DNI720980 DXD720980:DXE720980 EGZ720980:EHA720980 EQV720980:EQW720980 FAR720980:FAS720980 FKN720980:FKO720980 FUJ720980:FUK720980 GEF720980:GEG720980 GOB720980:GOC720980 GXX720980:GXY720980 HHT720980:HHU720980 HRP720980:HRQ720980 IBL720980:IBM720980 ILH720980:ILI720980 IVD720980:IVE720980 JEZ720980:JFA720980 JOV720980:JOW720980 JYR720980:JYS720980 KIN720980:KIO720980 KSJ720980:KSK720980 LCF720980:LCG720980 LMB720980:LMC720980 LVX720980:LVY720980 MFT720980:MFU720980 MPP720980:MPQ720980 MZL720980:MZM720980 NJH720980:NJI720980 NTD720980:NTE720980 OCZ720980:ODA720980 OMV720980:OMW720980 OWR720980:OWS720980 PGN720980:PGO720980 PQJ720980:PQK720980 QAF720980:QAG720980 QKB720980:QKC720980 QTX720980:QTY720980 RDT720980:RDU720980 RNP720980:RNQ720980 RXL720980:RXM720980 SHH720980:SHI720980 SRD720980:SRE720980 TAZ720980:TBA720980 TKV720980:TKW720980 TUR720980:TUS720980 UEN720980:UEO720980 UOJ720980:UOK720980 UYF720980:UYG720980 VIB720980:VIC720980 VRX720980:VRY720980 WBT720980:WBU720980 WLP720980:WLQ720980 WVL720980:WVM720980 D786516:E786516 IZ786516:JA786516 SV786516:SW786516 ACR786516:ACS786516 AMN786516:AMO786516 AWJ786516:AWK786516 BGF786516:BGG786516 BQB786516:BQC786516 BZX786516:BZY786516 CJT786516:CJU786516 CTP786516:CTQ786516 DDL786516:DDM786516 DNH786516:DNI786516 DXD786516:DXE786516 EGZ786516:EHA786516 EQV786516:EQW786516 FAR786516:FAS786516 FKN786516:FKO786516 FUJ786516:FUK786516 GEF786516:GEG786516 GOB786516:GOC786516 GXX786516:GXY786516 HHT786516:HHU786516 HRP786516:HRQ786516 IBL786516:IBM786516 ILH786516:ILI786516 IVD786516:IVE786516 JEZ786516:JFA786516 JOV786516:JOW786516 JYR786516:JYS786516 KIN786516:KIO786516 KSJ786516:KSK786516 LCF786516:LCG786516 LMB786516:LMC786516 LVX786516:LVY786516 MFT786516:MFU786516 MPP786516:MPQ786516 MZL786516:MZM786516 NJH786516:NJI786516 NTD786516:NTE786516 OCZ786516:ODA786516 OMV786516:OMW786516 OWR786516:OWS786516 PGN786516:PGO786516 PQJ786516:PQK786516 QAF786516:QAG786516 QKB786516:QKC786516 QTX786516:QTY786516 RDT786516:RDU786516 RNP786516:RNQ786516 RXL786516:RXM786516 SHH786516:SHI786516 SRD786516:SRE786516 TAZ786516:TBA786516 TKV786516:TKW786516 TUR786516:TUS786516 UEN786516:UEO786516 UOJ786516:UOK786516 UYF786516:UYG786516 VIB786516:VIC786516 VRX786516:VRY786516 WBT786516:WBU786516 WLP786516:WLQ786516 WVL786516:WVM786516 D852052:E852052 IZ852052:JA852052 SV852052:SW852052 ACR852052:ACS852052 AMN852052:AMO852052 AWJ852052:AWK852052 BGF852052:BGG852052 BQB852052:BQC852052 BZX852052:BZY852052 CJT852052:CJU852052 CTP852052:CTQ852052 DDL852052:DDM852052 DNH852052:DNI852052 DXD852052:DXE852052 EGZ852052:EHA852052 EQV852052:EQW852052 FAR852052:FAS852052 FKN852052:FKO852052 FUJ852052:FUK852052 GEF852052:GEG852052 GOB852052:GOC852052 GXX852052:GXY852052 HHT852052:HHU852052 HRP852052:HRQ852052 IBL852052:IBM852052 ILH852052:ILI852052 IVD852052:IVE852052 JEZ852052:JFA852052 JOV852052:JOW852052 JYR852052:JYS852052 KIN852052:KIO852052 KSJ852052:KSK852052 LCF852052:LCG852052 LMB852052:LMC852052 LVX852052:LVY852052 MFT852052:MFU852052 MPP852052:MPQ852052 MZL852052:MZM852052 NJH852052:NJI852052 NTD852052:NTE852052 OCZ852052:ODA852052 OMV852052:OMW852052 OWR852052:OWS852052 PGN852052:PGO852052 PQJ852052:PQK852052 QAF852052:QAG852052 QKB852052:QKC852052 QTX852052:QTY852052 RDT852052:RDU852052 RNP852052:RNQ852052 RXL852052:RXM852052 SHH852052:SHI852052 SRD852052:SRE852052 TAZ852052:TBA852052 TKV852052:TKW852052 TUR852052:TUS852052 UEN852052:UEO852052 UOJ852052:UOK852052 UYF852052:UYG852052 VIB852052:VIC852052 VRX852052:VRY852052 WBT852052:WBU852052 WLP852052:WLQ852052 WVL852052:WVM852052 D917588:E917588 IZ917588:JA917588 SV917588:SW917588 ACR917588:ACS917588 AMN917588:AMO917588 AWJ917588:AWK917588 BGF917588:BGG917588 BQB917588:BQC917588 BZX917588:BZY917588 CJT917588:CJU917588 CTP917588:CTQ917588 DDL917588:DDM917588 DNH917588:DNI917588 DXD917588:DXE917588 EGZ917588:EHA917588 EQV917588:EQW917588 FAR917588:FAS917588 FKN917588:FKO917588 FUJ917588:FUK917588 GEF917588:GEG917588 GOB917588:GOC917588 GXX917588:GXY917588 HHT917588:HHU917588 HRP917588:HRQ917588 IBL917588:IBM917588 ILH917588:ILI917588 IVD917588:IVE917588 JEZ917588:JFA917588 JOV917588:JOW917588 JYR917588:JYS917588 KIN917588:KIO917588 KSJ917588:KSK917588 LCF917588:LCG917588 LMB917588:LMC917588 LVX917588:LVY917588 MFT917588:MFU917588 MPP917588:MPQ917588 MZL917588:MZM917588 NJH917588:NJI917588 NTD917588:NTE917588 OCZ917588:ODA917588 OMV917588:OMW917588 OWR917588:OWS917588 PGN917588:PGO917588 PQJ917588:PQK917588 QAF917588:QAG917588 QKB917588:QKC917588 QTX917588:QTY917588 RDT917588:RDU917588 RNP917588:RNQ917588 RXL917588:RXM917588 SHH917588:SHI917588 SRD917588:SRE917588 TAZ917588:TBA917588 TKV917588:TKW917588 TUR917588:TUS917588 UEN917588:UEO917588 UOJ917588:UOK917588 UYF917588:UYG917588 VIB917588:VIC917588 VRX917588:VRY917588 WBT917588:WBU917588 WLP917588:WLQ917588 WVL917588:WVM917588 D983124:E983124 IZ983124:JA983124 SV983124:SW983124 ACR983124:ACS983124 AMN983124:AMO983124 AWJ983124:AWK983124 BGF983124:BGG983124 BQB983124:BQC983124 BZX983124:BZY983124 CJT983124:CJU983124 CTP983124:CTQ983124 DDL983124:DDM983124 DNH983124:DNI983124 DXD983124:DXE983124 EGZ983124:EHA983124 EQV983124:EQW983124 FAR983124:FAS983124 FKN983124:FKO983124 FUJ983124:FUK983124 GEF983124:GEG983124 GOB983124:GOC983124 GXX983124:GXY983124 HHT983124:HHU983124 HRP983124:HRQ983124 IBL983124:IBM983124 ILH983124:ILI983124 IVD983124:IVE983124 JEZ983124:JFA983124 JOV983124:JOW983124 JYR983124:JYS983124 KIN983124:KIO983124 KSJ983124:KSK983124 LCF983124:LCG983124 LMB983124:LMC983124 LVX983124:LVY983124 MFT983124:MFU983124 MPP983124:MPQ983124 MZL983124:MZM983124 NJH983124:NJI983124 NTD983124:NTE983124 OCZ983124:ODA983124 OMV983124:OMW983124 OWR983124:OWS983124 PGN983124:PGO983124 PQJ983124:PQK983124 QAF983124:QAG983124 QKB983124:QKC983124 QTX983124:QTY983124 RDT983124:RDU983124 RNP983124:RNQ983124 RXL983124:RXM983124 SHH983124:SHI983124 SRD983124:SRE983124 TAZ983124:TBA983124 TKV983124:TKW983124 TUR983124:TUS983124 UEN983124:UEO983124 UOJ983124:UOK983124 UYF983124:UYG983124 VIB983124:VIC983124 VRX983124:VRY983124 WBT983124:WBU983124 WLP983124:WLQ983124 WVL983124:WVM983124 D88:E88 IZ88:JA88 SV88:SW88 ACR88:ACS88 AMN88:AMO88 AWJ88:AWK88 BGF88:BGG88 BQB88:BQC88 BZX88:BZY88 CJT88:CJU88 CTP88:CTQ88 DDL88:DDM88 DNH88:DNI88 DXD88:DXE88 EGZ88:EHA88 EQV88:EQW88 FAR88:FAS88 FKN88:FKO88 FUJ88:FUK88 GEF88:GEG88 GOB88:GOC88 GXX88:GXY88 HHT88:HHU88 HRP88:HRQ88 IBL88:IBM88 ILH88:ILI88 IVD88:IVE88 JEZ88:JFA88 JOV88:JOW88 JYR88:JYS88 KIN88:KIO88 KSJ88:KSK88 LCF88:LCG88 LMB88:LMC88 LVX88:LVY88 MFT88:MFU88 MPP88:MPQ88 MZL88:MZM88 NJH88:NJI88 NTD88:NTE88 OCZ88:ODA88 OMV88:OMW88 OWR88:OWS88 PGN88:PGO88 PQJ88:PQK88 QAF88:QAG88 QKB88:QKC88 QTX88:QTY88 RDT88:RDU88 RNP88:RNQ88 RXL88:RXM88 SHH88:SHI88 SRD88:SRE88 TAZ88:TBA88 TKV88:TKW88 TUR88:TUS88 UEN88:UEO88 UOJ88:UOK88 UYF88:UYG88 VIB88:VIC88 VRX88:VRY88 WBT88:WBU88 WLP88:WLQ88 WVL88:WVM88 D65624:E65624 IZ65624:JA65624 SV65624:SW65624 ACR65624:ACS65624 AMN65624:AMO65624 AWJ65624:AWK65624 BGF65624:BGG65624 BQB65624:BQC65624 BZX65624:BZY65624 CJT65624:CJU65624 CTP65624:CTQ65624 DDL65624:DDM65624 DNH65624:DNI65624 DXD65624:DXE65624 EGZ65624:EHA65624 EQV65624:EQW65624 FAR65624:FAS65624 FKN65624:FKO65624 FUJ65624:FUK65624 GEF65624:GEG65624 GOB65624:GOC65624 GXX65624:GXY65624 HHT65624:HHU65624 HRP65624:HRQ65624 IBL65624:IBM65624 ILH65624:ILI65624 IVD65624:IVE65624 JEZ65624:JFA65624 JOV65624:JOW65624 JYR65624:JYS65624 KIN65624:KIO65624 KSJ65624:KSK65624 LCF65624:LCG65624 LMB65624:LMC65624 LVX65624:LVY65624 MFT65624:MFU65624 MPP65624:MPQ65624 MZL65624:MZM65624 NJH65624:NJI65624 NTD65624:NTE65624 OCZ65624:ODA65624 OMV65624:OMW65624 OWR65624:OWS65624 PGN65624:PGO65624 PQJ65624:PQK65624 QAF65624:QAG65624 QKB65624:QKC65624 QTX65624:QTY65624 RDT65624:RDU65624 RNP65624:RNQ65624 RXL65624:RXM65624 SHH65624:SHI65624 SRD65624:SRE65624 TAZ65624:TBA65624 TKV65624:TKW65624 TUR65624:TUS65624 UEN65624:UEO65624 UOJ65624:UOK65624 UYF65624:UYG65624 VIB65624:VIC65624 VRX65624:VRY65624 WBT65624:WBU65624 WLP65624:WLQ65624 WVL65624:WVM65624 D131160:E131160 IZ131160:JA131160 SV131160:SW131160 ACR131160:ACS131160 AMN131160:AMO131160 AWJ131160:AWK131160 BGF131160:BGG131160 BQB131160:BQC131160 BZX131160:BZY131160 CJT131160:CJU131160 CTP131160:CTQ131160 DDL131160:DDM131160 DNH131160:DNI131160 DXD131160:DXE131160 EGZ131160:EHA131160 EQV131160:EQW131160 FAR131160:FAS131160 FKN131160:FKO131160 FUJ131160:FUK131160 GEF131160:GEG131160 GOB131160:GOC131160 GXX131160:GXY131160 HHT131160:HHU131160 HRP131160:HRQ131160 IBL131160:IBM131160 ILH131160:ILI131160 IVD131160:IVE131160 JEZ131160:JFA131160 JOV131160:JOW131160 JYR131160:JYS131160 KIN131160:KIO131160 KSJ131160:KSK131160 LCF131160:LCG131160 LMB131160:LMC131160 LVX131160:LVY131160 MFT131160:MFU131160 MPP131160:MPQ131160 MZL131160:MZM131160 NJH131160:NJI131160 NTD131160:NTE131160 OCZ131160:ODA131160 OMV131160:OMW131160 OWR131160:OWS131160 PGN131160:PGO131160 PQJ131160:PQK131160 QAF131160:QAG131160 QKB131160:QKC131160 QTX131160:QTY131160 RDT131160:RDU131160 RNP131160:RNQ131160 RXL131160:RXM131160 SHH131160:SHI131160 SRD131160:SRE131160 TAZ131160:TBA131160 TKV131160:TKW131160 TUR131160:TUS131160 UEN131160:UEO131160 UOJ131160:UOK131160 UYF131160:UYG131160 VIB131160:VIC131160 VRX131160:VRY131160 WBT131160:WBU131160 WLP131160:WLQ131160 WVL131160:WVM131160 D196696:E196696 IZ196696:JA196696 SV196696:SW196696 ACR196696:ACS196696 AMN196696:AMO196696 AWJ196696:AWK196696 BGF196696:BGG196696 BQB196696:BQC196696 BZX196696:BZY196696 CJT196696:CJU196696 CTP196696:CTQ196696 DDL196696:DDM196696 DNH196696:DNI196696 DXD196696:DXE196696 EGZ196696:EHA196696 EQV196696:EQW196696 FAR196696:FAS196696 FKN196696:FKO196696 FUJ196696:FUK196696 GEF196696:GEG196696 GOB196696:GOC196696 GXX196696:GXY196696 HHT196696:HHU196696 HRP196696:HRQ196696 IBL196696:IBM196696 ILH196696:ILI196696 IVD196696:IVE196696 JEZ196696:JFA196696 JOV196696:JOW196696 JYR196696:JYS196696 KIN196696:KIO196696 KSJ196696:KSK196696 LCF196696:LCG196696 LMB196696:LMC196696 LVX196696:LVY196696 MFT196696:MFU196696 MPP196696:MPQ196696 MZL196696:MZM196696 NJH196696:NJI196696 NTD196696:NTE196696 OCZ196696:ODA196696 OMV196696:OMW196696 OWR196696:OWS196696 PGN196696:PGO196696 PQJ196696:PQK196696 QAF196696:QAG196696 QKB196696:QKC196696 QTX196696:QTY196696 RDT196696:RDU196696 RNP196696:RNQ196696 RXL196696:RXM196696 SHH196696:SHI196696 SRD196696:SRE196696 TAZ196696:TBA196696 TKV196696:TKW196696 TUR196696:TUS196696 UEN196696:UEO196696 UOJ196696:UOK196696 UYF196696:UYG196696 VIB196696:VIC196696 VRX196696:VRY196696 WBT196696:WBU196696 WLP196696:WLQ196696 WVL196696:WVM196696 D262232:E262232 IZ262232:JA262232 SV262232:SW262232 ACR262232:ACS262232 AMN262232:AMO262232 AWJ262232:AWK262232 BGF262232:BGG262232 BQB262232:BQC262232 BZX262232:BZY262232 CJT262232:CJU262232 CTP262232:CTQ262232 DDL262232:DDM262232 DNH262232:DNI262232 DXD262232:DXE262232 EGZ262232:EHA262232 EQV262232:EQW262232 FAR262232:FAS262232 FKN262232:FKO262232 FUJ262232:FUK262232 GEF262232:GEG262232 GOB262232:GOC262232 GXX262232:GXY262232 HHT262232:HHU262232 HRP262232:HRQ262232 IBL262232:IBM262232 ILH262232:ILI262232 IVD262232:IVE262232 JEZ262232:JFA262232 JOV262232:JOW262232 JYR262232:JYS262232 KIN262232:KIO262232 KSJ262232:KSK262232 LCF262232:LCG262232 LMB262232:LMC262232 LVX262232:LVY262232 MFT262232:MFU262232 MPP262232:MPQ262232 MZL262232:MZM262232 NJH262232:NJI262232 NTD262232:NTE262232 OCZ262232:ODA262232 OMV262232:OMW262232 OWR262232:OWS262232 PGN262232:PGO262232 PQJ262232:PQK262232 QAF262232:QAG262232 QKB262232:QKC262232 QTX262232:QTY262232 RDT262232:RDU262232 RNP262232:RNQ262232 RXL262232:RXM262232 SHH262232:SHI262232 SRD262232:SRE262232 TAZ262232:TBA262232 TKV262232:TKW262232 TUR262232:TUS262232 UEN262232:UEO262232 UOJ262232:UOK262232 UYF262232:UYG262232 VIB262232:VIC262232 VRX262232:VRY262232 WBT262232:WBU262232 WLP262232:WLQ262232 WVL262232:WVM262232 D327768:E327768 IZ327768:JA327768 SV327768:SW327768 ACR327768:ACS327768 AMN327768:AMO327768 AWJ327768:AWK327768 BGF327768:BGG327768 BQB327768:BQC327768 BZX327768:BZY327768 CJT327768:CJU327768 CTP327768:CTQ327768 DDL327768:DDM327768 DNH327768:DNI327768 DXD327768:DXE327768 EGZ327768:EHA327768 EQV327768:EQW327768 FAR327768:FAS327768 FKN327768:FKO327768 FUJ327768:FUK327768 GEF327768:GEG327768 GOB327768:GOC327768 GXX327768:GXY327768 HHT327768:HHU327768 HRP327768:HRQ327768 IBL327768:IBM327768 ILH327768:ILI327768 IVD327768:IVE327768 JEZ327768:JFA327768 JOV327768:JOW327768 JYR327768:JYS327768 KIN327768:KIO327768 KSJ327768:KSK327768 LCF327768:LCG327768 LMB327768:LMC327768 LVX327768:LVY327768 MFT327768:MFU327768 MPP327768:MPQ327768 MZL327768:MZM327768 NJH327768:NJI327768 NTD327768:NTE327768 OCZ327768:ODA327768 OMV327768:OMW327768 OWR327768:OWS327768 PGN327768:PGO327768 PQJ327768:PQK327768 QAF327768:QAG327768 QKB327768:QKC327768 QTX327768:QTY327768 RDT327768:RDU327768 RNP327768:RNQ327768 RXL327768:RXM327768 SHH327768:SHI327768 SRD327768:SRE327768 TAZ327768:TBA327768 TKV327768:TKW327768 TUR327768:TUS327768 UEN327768:UEO327768 UOJ327768:UOK327768 UYF327768:UYG327768 VIB327768:VIC327768 VRX327768:VRY327768 WBT327768:WBU327768 WLP327768:WLQ327768 WVL327768:WVM327768 D393304:E393304 IZ393304:JA393304 SV393304:SW393304 ACR393304:ACS393304 AMN393304:AMO393304 AWJ393304:AWK393304 BGF393304:BGG393304 BQB393304:BQC393304 BZX393304:BZY393304 CJT393304:CJU393304 CTP393304:CTQ393304 DDL393304:DDM393304 DNH393304:DNI393304 DXD393304:DXE393304 EGZ393304:EHA393304 EQV393304:EQW393304 FAR393304:FAS393304 FKN393304:FKO393304 FUJ393304:FUK393304 GEF393304:GEG393304 GOB393304:GOC393304 GXX393304:GXY393304 HHT393304:HHU393304 HRP393304:HRQ393304 IBL393304:IBM393304 ILH393304:ILI393304 IVD393304:IVE393304 JEZ393304:JFA393304 JOV393304:JOW393304 JYR393304:JYS393304 KIN393304:KIO393304 KSJ393304:KSK393304 LCF393304:LCG393304 LMB393304:LMC393304 LVX393304:LVY393304 MFT393304:MFU393304 MPP393304:MPQ393304 MZL393304:MZM393304 NJH393304:NJI393304 NTD393304:NTE393304 OCZ393304:ODA393304 OMV393304:OMW393304 OWR393304:OWS393304 PGN393304:PGO393304 PQJ393304:PQK393304 QAF393304:QAG393304 QKB393304:QKC393304 QTX393304:QTY393304 RDT393304:RDU393304 RNP393304:RNQ393304 RXL393304:RXM393304 SHH393304:SHI393304 SRD393304:SRE393304 TAZ393304:TBA393304 TKV393304:TKW393304 TUR393304:TUS393304 UEN393304:UEO393304 UOJ393304:UOK393304 UYF393304:UYG393304 VIB393304:VIC393304 VRX393304:VRY393304 WBT393304:WBU393304 WLP393304:WLQ393304 WVL393304:WVM393304 D458840:E458840 IZ458840:JA458840 SV458840:SW458840 ACR458840:ACS458840 AMN458840:AMO458840 AWJ458840:AWK458840 BGF458840:BGG458840 BQB458840:BQC458840 BZX458840:BZY458840 CJT458840:CJU458840 CTP458840:CTQ458840 DDL458840:DDM458840 DNH458840:DNI458840 DXD458840:DXE458840 EGZ458840:EHA458840 EQV458840:EQW458840 FAR458840:FAS458840 FKN458840:FKO458840 FUJ458840:FUK458840 GEF458840:GEG458840 GOB458840:GOC458840 GXX458840:GXY458840 HHT458840:HHU458840 HRP458840:HRQ458840 IBL458840:IBM458840 ILH458840:ILI458840 IVD458840:IVE458840 JEZ458840:JFA458840 JOV458840:JOW458840 JYR458840:JYS458840 KIN458840:KIO458840 KSJ458840:KSK458840 LCF458840:LCG458840 LMB458840:LMC458840 LVX458840:LVY458840 MFT458840:MFU458840 MPP458840:MPQ458840 MZL458840:MZM458840 NJH458840:NJI458840 NTD458840:NTE458840 OCZ458840:ODA458840 OMV458840:OMW458840 OWR458840:OWS458840 PGN458840:PGO458840 PQJ458840:PQK458840 QAF458840:QAG458840 QKB458840:QKC458840 QTX458840:QTY458840 RDT458840:RDU458840 RNP458840:RNQ458840 RXL458840:RXM458840 SHH458840:SHI458840 SRD458840:SRE458840 TAZ458840:TBA458840 TKV458840:TKW458840 TUR458840:TUS458840 UEN458840:UEO458840 UOJ458840:UOK458840 UYF458840:UYG458840 VIB458840:VIC458840 VRX458840:VRY458840 WBT458840:WBU458840 WLP458840:WLQ458840 WVL458840:WVM458840 D524376:E524376 IZ524376:JA524376 SV524376:SW524376 ACR524376:ACS524376 AMN524376:AMO524376 AWJ524376:AWK524376 BGF524376:BGG524376 BQB524376:BQC524376 BZX524376:BZY524376 CJT524376:CJU524376 CTP524376:CTQ524376 DDL524376:DDM524376 DNH524376:DNI524376 DXD524376:DXE524376 EGZ524376:EHA524376 EQV524376:EQW524376 FAR524376:FAS524376 FKN524376:FKO524376 FUJ524376:FUK524376 GEF524376:GEG524376 GOB524376:GOC524376 GXX524376:GXY524376 HHT524376:HHU524376 HRP524376:HRQ524376 IBL524376:IBM524376 ILH524376:ILI524376 IVD524376:IVE524376 JEZ524376:JFA524376 JOV524376:JOW524376 JYR524376:JYS524376 KIN524376:KIO524376 KSJ524376:KSK524376 LCF524376:LCG524376 LMB524376:LMC524376 LVX524376:LVY524376 MFT524376:MFU524376 MPP524376:MPQ524376 MZL524376:MZM524376 NJH524376:NJI524376 NTD524376:NTE524376 OCZ524376:ODA524376 OMV524376:OMW524376 OWR524376:OWS524376 PGN524376:PGO524376 PQJ524376:PQK524376 QAF524376:QAG524376 QKB524376:QKC524376 QTX524376:QTY524376 RDT524376:RDU524376 RNP524376:RNQ524376 RXL524376:RXM524376 SHH524376:SHI524376 SRD524376:SRE524376 TAZ524376:TBA524376 TKV524376:TKW524376 TUR524376:TUS524376 UEN524376:UEO524376 UOJ524376:UOK524376 UYF524376:UYG524376 VIB524376:VIC524376 VRX524376:VRY524376 WBT524376:WBU524376 WLP524376:WLQ524376 WVL524376:WVM524376 D589912:E589912 IZ589912:JA589912 SV589912:SW589912 ACR589912:ACS589912 AMN589912:AMO589912 AWJ589912:AWK589912 BGF589912:BGG589912 BQB589912:BQC589912 BZX589912:BZY589912 CJT589912:CJU589912 CTP589912:CTQ589912 DDL589912:DDM589912 DNH589912:DNI589912 DXD589912:DXE589912 EGZ589912:EHA589912 EQV589912:EQW589912 FAR589912:FAS589912 FKN589912:FKO589912 FUJ589912:FUK589912 GEF589912:GEG589912 GOB589912:GOC589912 GXX589912:GXY589912 HHT589912:HHU589912 HRP589912:HRQ589912 IBL589912:IBM589912 ILH589912:ILI589912 IVD589912:IVE589912 JEZ589912:JFA589912 JOV589912:JOW589912 JYR589912:JYS589912 KIN589912:KIO589912 KSJ589912:KSK589912 LCF589912:LCG589912 LMB589912:LMC589912 LVX589912:LVY589912 MFT589912:MFU589912 MPP589912:MPQ589912 MZL589912:MZM589912 NJH589912:NJI589912 NTD589912:NTE589912 OCZ589912:ODA589912 OMV589912:OMW589912 OWR589912:OWS589912 PGN589912:PGO589912 PQJ589912:PQK589912 QAF589912:QAG589912 QKB589912:QKC589912 QTX589912:QTY589912 RDT589912:RDU589912 RNP589912:RNQ589912 RXL589912:RXM589912 SHH589912:SHI589912 SRD589912:SRE589912 TAZ589912:TBA589912 TKV589912:TKW589912 TUR589912:TUS589912 UEN589912:UEO589912 UOJ589912:UOK589912 UYF589912:UYG589912 VIB589912:VIC589912 VRX589912:VRY589912 WBT589912:WBU589912 WLP589912:WLQ589912 WVL589912:WVM589912 D655448:E655448 IZ655448:JA655448 SV655448:SW655448 ACR655448:ACS655448 AMN655448:AMO655448 AWJ655448:AWK655448 BGF655448:BGG655448 BQB655448:BQC655448 BZX655448:BZY655448 CJT655448:CJU655448 CTP655448:CTQ655448 DDL655448:DDM655448 DNH655448:DNI655448 DXD655448:DXE655448 EGZ655448:EHA655448 EQV655448:EQW655448 FAR655448:FAS655448 FKN655448:FKO655448 FUJ655448:FUK655448 GEF655448:GEG655448 GOB655448:GOC655448 GXX655448:GXY655448 HHT655448:HHU655448 HRP655448:HRQ655448 IBL655448:IBM655448 ILH655448:ILI655448 IVD655448:IVE655448 JEZ655448:JFA655448 JOV655448:JOW655448 JYR655448:JYS655448 KIN655448:KIO655448 KSJ655448:KSK655448 LCF655448:LCG655448 LMB655448:LMC655448 LVX655448:LVY655448 MFT655448:MFU655448 MPP655448:MPQ655448 MZL655448:MZM655448 NJH655448:NJI655448 NTD655448:NTE655448 OCZ655448:ODA655448 OMV655448:OMW655448 OWR655448:OWS655448 PGN655448:PGO655448 PQJ655448:PQK655448 QAF655448:QAG655448 QKB655448:QKC655448 QTX655448:QTY655448 RDT655448:RDU655448 RNP655448:RNQ655448 RXL655448:RXM655448 SHH655448:SHI655448 SRD655448:SRE655448 TAZ655448:TBA655448 TKV655448:TKW655448 TUR655448:TUS655448 UEN655448:UEO655448 UOJ655448:UOK655448 UYF655448:UYG655448 VIB655448:VIC655448 VRX655448:VRY655448 WBT655448:WBU655448 WLP655448:WLQ655448 WVL655448:WVM655448 D720984:E720984 IZ720984:JA720984 SV720984:SW720984 ACR720984:ACS720984 AMN720984:AMO720984 AWJ720984:AWK720984 BGF720984:BGG720984 BQB720984:BQC720984 BZX720984:BZY720984 CJT720984:CJU720984 CTP720984:CTQ720984 DDL720984:DDM720984 DNH720984:DNI720984 DXD720984:DXE720984 EGZ720984:EHA720984 EQV720984:EQW720984 FAR720984:FAS720984 FKN720984:FKO720984 FUJ720984:FUK720984 GEF720984:GEG720984 GOB720984:GOC720984 GXX720984:GXY720984 HHT720984:HHU720984 HRP720984:HRQ720984 IBL720984:IBM720984 ILH720984:ILI720984 IVD720984:IVE720984 JEZ720984:JFA720984 JOV720984:JOW720984 JYR720984:JYS720984 KIN720984:KIO720984 KSJ720984:KSK720984 LCF720984:LCG720984 LMB720984:LMC720984 LVX720984:LVY720984 MFT720984:MFU720984 MPP720984:MPQ720984 MZL720984:MZM720984 NJH720984:NJI720984 NTD720984:NTE720984 OCZ720984:ODA720984 OMV720984:OMW720984 OWR720984:OWS720984 PGN720984:PGO720984 PQJ720984:PQK720984 QAF720984:QAG720984 QKB720984:QKC720984 QTX720984:QTY720984 RDT720984:RDU720984 RNP720984:RNQ720984 RXL720984:RXM720984 SHH720984:SHI720984 SRD720984:SRE720984 TAZ720984:TBA720984 TKV720984:TKW720984 TUR720984:TUS720984 UEN720984:UEO720984 UOJ720984:UOK720984 UYF720984:UYG720984 VIB720984:VIC720984 VRX720984:VRY720984 WBT720984:WBU720984 WLP720984:WLQ720984 WVL720984:WVM720984 D786520:E786520 IZ786520:JA786520 SV786520:SW786520 ACR786520:ACS786520 AMN786520:AMO786520 AWJ786520:AWK786520 BGF786520:BGG786520 BQB786520:BQC786520 BZX786520:BZY786520 CJT786520:CJU786520 CTP786520:CTQ786520 DDL786520:DDM786520 DNH786520:DNI786520 DXD786520:DXE786520 EGZ786520:EHA786520 EQV786520:EQW786520 FAR786520:FAS786520 FKN786520:FKO786520 FUJ786520:FUK786520 GEF786520:GEG786520 GOB786520:GOC786520 GXX786520:GXY786520 HHT786520:HHU786520 HRP786520:HRQ786520 IBL786520:IBM786520 ILH786520:ILI786520 IVD786520:IVE786520 JEZ786520:JFA786520 JOV786520:JOW786520 JYR786520:JYS786520 KIN786520:KIO786520 KSJ786520:KSK786520 LCF786520:LCG786520 LMB786520:LMC786520 LVX786520:LVY786520 MFT786520:MFU786520 MPP786520:MPQ786520 MZL786520:MZM786520 NJH786520:NJI786520 NTD786520:NTE786520 OCZ786520:ODA786520 OMV786520:OMW786520 OWR786520:OWS786520 PGN786520:PGO786520 PQJ786520:PQK786520 QAF786520:QAG786520 QKB786520:QKC786520 QTX786520:QTY786520 RDT786520:RDU786520 RNP786520:RNQ786520 RXL786520:RXM786520 SHH786520:SHI786520 SRD786520:SRE786520 TAZ786520:TBA786520 TKV786520:TKW786520 TUR786520:TUS786520 UEN786520:UEO786520 UOJ786520:UOK786520 UYF786520:UYG786520 VIB786520:VIC786520 VRX786520:VRY786520 WBT786520:WBU786520 WLP786520:WLQ786520 WVL786520:WVM786520 D852056:E852056 IZ852056:JA852056 SV852056:SW852056 ACR852056:ACS852056 AMN852056:AMO852056 AWJ852056:AWK852056 BGF852056:BGG852056 BQB852056:BQC852056 BZX852056:BZY852056 CJT852056:CJU852056 CTP852056:CTQ852056 DDL852056:DDM852056 DNH852056:DNI852056 DXD852056:DXE852056 EGZ852056:EHA852056 EQV852056:EQW852056 FAR852056:FAS852056 FKN852056:FKO852056 FUJ852056:FUK852056 GEF852056:GEG852056 GOB852056:GOC852056 GXX852056:GXY852056 HHT852056:HHU852056 HRP852056:HRQ852056 IBL852056:IBM852056 ILH852056:ILI852056 IVD852056:IVE852056 JEZ852056:JFA852056 JOV852056:JOW852056 JYR852056:JYS852056 KIN852056:KIO852056 KSJ852056:KSK852056 LCF852056:LCG852056 LMB852056:LMC852056 LVX852056:LVY852056 MFT852056:MFU852056 MPP852056:MPQ852056 MZL852056:MZM852056 NJH852056:NJI852056 NTD852056:NTE852056 OCZ852056:ODA852056 OMV852056:OMW852056 OWR852056:OWS852056 PGN852056:PGO852056 PQJ852056:PQK852056 QAF852056:QAG852056 QKB852056:QKC852056 QTX852056:QTY852056 RDT852056:RDU852056 RNP852056:RNQ852056 RXL852056:RXM852056 SHH852056:SHI852056 SRD852056:SRE852056 TAZ852056:TBA852056 TKV852056:TKW852056 TUR852056:TUS852056 UEN852056:UEO852056 UOJ852056:UOK852056 UYF852056:UYG852056 VIB852056:VIC852056 VRX852056:VRY852056 WBT852056:WBU852056 WLP852056:WLQ852056 WVL852056:WVM852056 D917592:E917592 IZ917592:JA917592 SV917592:SW917592 ACR917592:ACS917592 AMN917592:AMO917592 AWJ917592:AWK917592 BGF917592:BGG917592 BQB917592:BQC917592 BZX917592:BZY917592 CJT917592:CJU917592 CTP917592:CTQ917592 DDL917592:DDM917592 DNH917592:DNI917592 DXD917592:DXE917592 EGZ917592:EHA917592 EQV917592:EQW917592 FAR917592:FAS917592 FKN917592:FKO917592 FUJ917592:FUK917592 GEF917592:GEG917592 GOB917592:GOC917592 GXX917592:GXY917592 HHT917592:HHU917592 HRP917592:HRQ917592 IBL917592:IBM917592 ILH917592:ILI917592 IVD917592:IVE917592 JEZ917592:JFA917592 JOV917592:JOW917592 JYR917592:JYS917592 KIN917592:KIO917592 KSJ917592:KSK917592 LCF917592:LCG917592 LMB917592:LMC917592 LVX917592:LVY917592 MFT917592:MFU917592 MPP917592:MPQ917592 MZL917592:MZM917592 NJH917592:NJI917592 NTD917592:NTE917592 OCZ917592:ODA917592 OMV917592:OMW917592 OWR917592:OWS917592 PGN917592:PGO917592 PQJ917592:PQK917592 QAF917592:QAG917592 QKB917592:QKC917592 QTX917592:QTY917592 RDT917592:RDU917592 RNP917592:RNQ917592 RXL917592:RXM917592 SHH917592:SHI917592 SRD917592:SRE917592 TAZ917592:TBA917592 TKV917592:TKW917592 TUR917592:TUS917592 UEN917592:UEO917592 UOJ917592:UOK917592 UYF917592:UYG917592 VIB917592:VIC917592 VRX917592:VRY917592 WBT917592:WBU917592 WLP917592:WLQ917592 WVL917592:WVM917592 D983128:E983128 IZ983128:JA983128 SV983128:SW983128 ACR983128:ACS983128 AMN983128:AMO983128 AWJ983128:AWK983128 BGF983128:BGG983128 BQB983128:BQC983128 BZX983128:BZY983128 CJT983128:CJU983128 CTP983128:CTQ983128 DDL983128:DDM983128 DNH983128:DNI983128 DXD983128:DXE983128 EGZ983128:EHA983128 EQV983128:EQW983128 FAR983128:FAS983128 FKN983128:FKO983128 FUJ983128:FUK983128 GEF983128:GEG983128 GOB983128:GOC983128 GXX983128:GXY983128 HHT983128:HHU983128 HRP983128:HRQ983128 IBL983128:IBM983128 ILH983128:ILI983128 IVD983128:IVE983128 JEZ983128:JFA983128 JOV983128:JOW983128 JYR983128:JYS983128 KIN983128:KIO983128 KSJ983128:KSK983128 LCF983128:LCG983128 LMB983128:LMC983128 LVX983128:LVY983128 MFT983128:MFU983128 MPP983128:MPQ983128 MZL983128:MZM983128 NJH983128:NJI983128 NTD983128:NTE983128 OCZ983128:ODA983128 OMV983128:OMW983128 OWR983128:OWS983128 PGN983128:PGO983128 PQJ983128:PQK983128 QAF983128:QAG983128 QKB983128:QKC983128 QTX983128:QTY983128 RDT983128:RDU983128 RNP983128:RNQ983128 RXL983128:RXM983128 SHH983128:SHI983128 SRD983128:SRE983128 TAZ983128:TBA983128 TKV983128:TKW983128 TUR983128:TUS983128 UEN983128:UEO983128 UOJ983128:UOK983128 UYF983128:UYG983128 VIB983128:VIC983128 VRX983128:VRY983128 WBT983128:WBU983128 WLP983128:WLQ983128 WVL983128:WVM983128 D92:E92 IZ92:JA92 SV92:SW92 ACR92:ACS92 AMN92:AMO92 AWJ92:AWK92 BGF92:BGG92 BQB92:BQC92 BZX92:BZY92 CJT92:CJU92 CTP92:CTQ92 DDL92:DDM92 DNH92:DNI92 DXD92:DXE92 EGZ92:EHA92 EQV92:EQW92 FAR92:FAS92 FKN92:FKO92 FUJ92:FUK92 GEF92:GEG92 GOB92:GOC92 GXX92:GXY92 HHT92:HHU92 HRP92:HRQ92 IBL92:IBM92 ILH92:ILI92 IVD92:IVE92 JEZ92:JFA92 JOV92:JOW92 JYR92:JYS92 KIN92:KIO92 KSJ92:KSK92 LCF92:LCG92 LMB92:LMC92 LVX92:LVY92 MFT92:MFU92 MPP92:MPQ92 MZL92:MZM92 NJH92:NJI92 NTD92:NTE92 OCZ92:ODA92 OMV92:OMW92 OWR92:OWS92 PGN92:PGO92 PQJ92:PQK92 QAF92:QAG92 QKB92:QKC92 QTX92:QTY92 RDT92:RDU92 RNP92:RNQ92 RXL92:RXM92 SHH92:SHI92 SRD92:SRE92 TAZ92:TBA92 TKV92:TKW92 TUR92:TUS92 UEN92:UEO92 UOJ92:UOK92 UYF92:UYG92 VIB92:VIC92 VRX92:VRY92 WBT92:WBU92 WLP92:WLQ92 WVL92:WVM92 D65628:E65628 IZ65628:JA65628 SV65628:SW65628 ACR65628:ACS65628 AMN65628:AMO65628 AWJ65628:AWK65628 BGF65628:BGG65628 BQB65628:BQC65628 BZX65628:BZY65628 CJT65628:CJU65628 CTP65628:CTQ65628 DDL65628:DDM65628 DNH65628:DNI65628 DXD65628:DXE65628 EGZ65628:EHA65628 EQV65628:EQW65628 FAR65628:FAS65628 FKN65628:FKO65628 FUJ65628:FUK65628 GEF65628:GEG65628 GOB65628:GOC65628 GXX65628:GXY65628 HHT65628:HHU65628 HRP65628:HRQ65628 IBL65628:IBM65628 ILH65628:ILI65628 IVD65628:IVE65628 JEZ65628:JFA65628 JOV65628:JOW65628 JYR65628:JYS65628 KIN65628:KIO65628 KSJ65628:KSK65628 LCF65628:LCG65628 LMB65628:LMC65628 LVX65628:LVY65628 MFT65628:MFU65628 MPP65628:MPQ65628 MZL65628:MZM65628 NJH65628:NJI65628 NTD65628:NTE65628 OCZ65628:ODA65628 OMV65628:OMW65628 OWR65628:OWS65628 PGN65628:PGO65628 PQJ65628:PQK65628 QAF65628:QAG65628 QKB65628:QKC65628 QTX65628:QTY65628 RDT65628:RDU65628 RNP65628:RNQ65628 RXL65628:RXM65628 SHH65628:SHI65628 SRD65628:SRE65628 TAZ65628:TBA65628 TKV65628:TKW65628 TUR65628:TUS65628 UEN65628:UEO65628 UOJ65628:UOK65628 UYF65628:UYG65628 VIB65628:VIC65628 VRX65628:VRY65628 WBT65628:WBU65628 WLP65628:WLQ65628 WVL65628:WVM65628 D131164:E131164 IZ131164:JA131164 SV131164:SW131164 ACR131164:ACS131164 AMN131164:AMO131164 AWJ131164:AWK131164 BGF131164:BGG131164 BQB131164:BQC131164 BZX131164:BZY131164 CJT131164:CJU131164 CTP131164:CTQ131164 DDL131164:DDM131164 DNH131164:DNI131164 DXD131164:DXE131164 EGZ131164:EHA131164 EQV131164:EQW131164 FAR131164:FAS131164 FKN131164:FKO131164 FUJ131164:FUK131164 GEF131164:GEG131164 GOB131164:GOC131164 GXX131164:GXY131164 HHT131164:HHU131164 HRP131164:HRQ131164 IBL131164:IBM131164 ILH131164:ILI131164 IVD131164:IVE131164 JEZ131164:JFA131164 JOV131164:JOW131164 JYR131164:JYS131164 KIN131164:KIO131164 KSJ131164:KSK131164 LCF131164:LCG131164 LMB131164:LMC131164 LVX131164:LVY131164 MFT131164:MFU131164 MPP131164:MPQ131164 MZL131164:MZM131164 NJH131164:NJI131164 NTD131164:NTE131164 OCZ131164:ODA131164 OMV131164:OMW131164 OWR131164:OWS131164 PGN131164:PGO131164 PQJ131164:PQK131164 QAF131164:QAG131164 QKB131164:QKC131164 QTX131164:QTY131164 RDT131164:RDU131164 RNP131164:RNQ131164 RXL131164:RXM131164 SHH131164:SHI131164 SRD131164:SRE131164 TAZ131164:TBA131164 TKV131164:TKW131164 TUR131164:TUS131164 UEN131164:UEO131164 UOJ131164:UOK131164 UYF131164:UYG131164 VIB131164:VIC131164 VRX131164:VRY131164 WBT131164:WBU131164 WLP131164:WLQ131164 WVL131164:WVM131164 D196700:E196700 IZ196700:JA196700 SV196700:SW196700 ACR196700:ACS196700 AMN196700:AMO196700 AWJ196700:AWK196700 BGF196700:BGG196700 BQB196700:BQC196700 BZX196700:BZY196700 CJT196700:CJU196700 CTP196700:CTQ196700 DDL196700:DDM196700 DNH196700:DNI196700 DXD196700:DXE196700 EGZ196700:EHA196700 EQV196700:EQW196700 FAR196700:FAS196700 FKN196700:FKO196700 FUJ196700:FUK196700 GEF196700:GEG196700 GOB196700:GOC196700 GXX196700:GXY196700 HHT196700:HHU196700 HRP196700:HRQ196700 IBL196700:IBM196700 ILH196700:ILI196700 IVD196700:IVE196700 JEZ196700:JFA196700 JOV196700:JOW196700 JYR196700:JYS196700 KIN196700:KIO196700 KSJ196700:KSK196700 LCF196700:LCG196700 LMB196700:LMC196700 LVX196700:LVY196700 MFT196700:MFU196700 MPP196700:MPQ196700 MZL196700:MZM196700 NJH196700:NJI196700 NTD196700:NTE196700 OCZ196700:ODA196700 OMV196700:OMW196700 OWR196700:OWS196700 PGN196700:PGO196700 PQJ196700:PQK196700 QAF196700:QAG196700 QKB196700:QKC196700 QTX196700:QTY196700 RDT196700:RDU196700 RNP196700:RNQ196700 RXL196700:RXM196700 SHH196700:SHI196700 SRD196700:SRE196700 TAZ196700:TBA196700 TKV196700:TKW196700 TUR196700:TUS196700 UEN196700:UEO196700 UOJ196700:UOK196700 UYF196700:UYG196700 VIB196700:VIC196700 VRX196700:VRY196700 WBT196700:WBU196700 WLP196700:WLQ196700 WVL196700:WVM196700 D262236:E262236 IZ262236:JA262236 SV262236:SW262236 ACR262236:ACS262236 AMN262236:AMO262236 AWJ262236:AWK262236 BGF262236:BGG262236 BQB262236:BQC262236 BZX262236:BZY262236 CJT262236:CJU262236 CTP262236:CTQ262236 DDL262236:DDM262236 DNH262236:DNI262236 DXD262236:DXE262236 EGZ262236:EHA262236 EQV262236:EQW262236 FAR262236:FAS262236 FKN262236:FKO262236 FUJ262236:FUK262236 GEF262236:GEG262236 GOB262236:GOC262236 GXX262236:GXY262236 HHT262236:HHU262236 HRP262236:HRQ262236 IBL262236:IBM262236 ILH262236:ILI262236 IVD262236:IVE262236 JEZ262236:JFA262236 JOV262236:JOW262236 JYR262236:JYS262236 KIN262236:KIO262236 KSJ262236:KSK262236 LCF262236:LCG262236 LMB262236:LMC262236 LVX262236:LVY262236 MFT262236:MFU262236 MPP262236:MPQ262236 MZL262236:MZM262236 NJH262236:NJI262236 NTD262236:NTE262236 OCZ262236:ODA262236 OMV262236:OMW262236 OWR262236:OWS262236 PGN262236:PGO262236 PQJ262236:PQK262236 QAF262236:QAG262236 QKB262236:QKC262236 QTX262236:QTY262236 RDT262236:RDU262236 RNP262236:RNQ262236 RXL262236:RXM262236 SHH262236:SHI262236 SRD262236:SRE262236 TAZ262236:TBA262236 TKV262236:TKW262236 TUR262236:TUS262236 UEN262236:UEO262236 UOJ262236:UOK262236 UYF262236:UYG262236 VIB262236:VIC262236 VRX262236:VRY262236 WBT262236:WBU262236 WLP262236:WLQ262236 WVL262236:WVM262236 D327772:E327772 IZ327772:JA327772 SV327772:SW327772 ACR327772:ACS327772 AMN327772:AMO327772 AWJ327772:AWK327772 BGF327772:BGG327772 BQB327772:BQC327772 BZX327772:BZY327772 CJT327772:CJU327772 CTP327772:CTQ327772 DDL327772:DDM327772 DNH327772:DNI327772 DXD327772:DXE327772 EGZ327772:EHA327772 EQV327772:EQW327772 FAR327772:FAS327772 FKN327772:FKO327772 FUJ327772:FUK327772 GEF327772:GEG327772 GOB327772:GOC327772 GXX327772:GXY327772 HHT327772:HHU327772 HRP327772:HRQ327772 IBL327772:IBM327772 ILH327772:ILI327772 IVD327772:IVE327772 JEZ327772:JFA327772 JOV327772:JOW327772 JYR327772:JYS327772 KIN327772:KIO327772 KSJ327772:KSK327772 LCF327772:LCG327772 LMB327772:LMC327772 LVX327772:LVY327772 MFT327772:MFU327772 MPP327772:MPQ327772 MZL327772:MZM327772 NJH327772:NJI327772 NTD327772:NTE327772 OCZ327772:ODA327772 OMV327772:OMW327772 OWR327772:OWS327772 PGN327772:PGO327772 PQJ327772:PQK327772 QAF327772:QAG327772 QKB327772:QKC327772 QTX327772:QTY327772 RDT327772:RDU327772 RNP327772:RNQ327772 RXL327772:RXM327772 SHH327772:SHI327772 SRD327772:SRE327772 TAZ327772:TBA327772 TKV327772:TKW327772 TUR327772:TUS327772 UEN327772:UEO327772 UOJ327772:UOK327772 UYF327772:UYG327772 VIB327772:VIC327772 VRX327772:VRY327772 WBT327772:WBU327772 WLP327772:WLQ327772 WVL327772:WVM327772 D393308:E393308 IZ393308:JA393308 SV393308:SW393308 ACR393308:ACS393308 AMN393308:AMO393308 AWJ393308:AWK393308 BGF393308:BGG393308 BQB393308:BQC393308 BZX393308:BZY393308 CJT393308:CJU393308 CTP393308:CTQ393308 DDL393308:DDM393308 DNH393308:DNI393308 DXD393308:DXE393308 EGZ393308:EHA393308 EQV393308:EQW393308 FAR393308:FAS393308 FKN393308:FKO393308 FUJ393308:FUK393308 GEF393308:GEG393308 GOB393308:GOC393308 GXX393308:GXY393308 HHT393308:HHU393308 HRP393308:HRQ393308 IBL393308:IBM393308 ILH393308:ILI393308 IVD393308:IVE393308 JEZ393308:JFA393308 JOV393308:JOW393308 JYR393308:JYS393308 KIN393308:KIO393308 KSJ393308:KSK393308 LCF393308:LCG393308 LMB393308:LMC393308 LVX393308:LVY393308 MFT393308:MFU393308 MPP393308:MPQ393308 MZL393308:MZM393308 NJH393308:NJI393308 NTD393308:NTE393308 OCZ393308:ODA393308 OMV393308:OMW393308 OWR393308:OWS393308 PGN393308:PGO393308 PQJ393308:PQK393308 QAF393308:QAG393308 QKB393308:QKC393308 QTX393308:QTY393308 RDT393308:RDU393308 RNP393308:RNQ393308 RXL393308:RXM393308 SHH393308:SHI393308 SRD393308:SRE393308 TAZ393308:TBA393308 TKV393308:TKW393308 TUR393308:TUS393308 UEN393308:UEO393308 UOJ393308:UOK393308 UYF393308:UYG393308 VIB393308:VIC393308 VRX393308:VRY393308 WBT393308:WBU393308 WLP393308:WLQ393308 WVL393308:WVM393308 D458844:E458844 IZ458844:JA458844 SV458844:SW458844 ACR458844:ACS458844 AMN458844:AMO458844 AWJ458844:AWK458844 BGF458844:BGG458844 BQB458844:BQC458844 BZX458844:BZY458844 CJT458844:CJU458844 CTP458844:CTQ458844 DDL458844:DDM458844 DNH458844:DNI458844 DXD458844:DXE458844 EGZ458844:EHA458844 EQV458844:EQW458844 FAR458844:FAS458844 FKN458844:FKO458844 FUJ458844:FUK458844 GEF458844:GEG458844 GOB458844:GOC458844 GXX458844:GXY458844 HHT458844:HHU458844 HRP458844:HRQ458844 IBL458844:IBM458844 ILH458844:ILI458844 IVD458844:IVE458844 JEZ458844:JFA458844 JOV458844:JOW458844 JYR458844:JYS458844 KIN458844:KIO458844 KSJ458844:KSK458844 LCF458844:LCG458844 LMB458844:LMC458844 LVX458844:LVY458844 MFT458844:MFU458844 MPP458844:MPQ458844 MZL458844:MZM458844 NJH458844:NJI458844 NTD458844:NTE458844 OCZ458844:ODA458844 OMV458844:OMW458844 OWR458844:OWS458844 PGN458844:PGO458844 PQJ458844:PQK458844 QAF458844:QAG458844 QKB458844:QKC458844 QTX458844:QTY458844 RDT458844:RDU458844 RNP458844:RNQ458844 RXL458844:RXM458844 SHH458844:SHI458844 SRD458844:SRE458844 TAZ458844:TBA458844 TKV458844:TKW458844 TUR458844:TUS458844 UEN458844:UEO458844 UOJ458844:UOK458844 UYF458844:UYG458844 VIB458844:VIC458844 VRX458844:VRY458844 WBT458844:WBU458844 WLP458844:WLQ458844 WVL458844:WVM458844 D524380:E524380 IZ524380:JA524380 SV524380:SW524380 ACR524380:ACS524380 AMN524380:AMO524380 AWJ524380:AWK524380 BGF524380:BGG524380 BQB524380:BQC524380 BZX524380:BZY524380 CJT524380:CJU524380 CTP524380:CTQ524380 DDL524380:DDM524380 DNH524380:DNI524380 DXD524380:DXE524380 EGZ524380:EHA524380 EQV524380:EQW524380 FAR524380:FAS524380 FKN524380:FKO524380 FUJ524380:FUK524380 GEF524380:GEG524380 GOB524380:GOC524380 GXX524380:GXY524380 HHT524380:HHU524380 HRP524380:HRQ524380 IBL524380:IBM524380 ILH524380:ILI524380 IVD524380:IVE524380 JEZ524380:JFA524380 JOV524380:JOW524380 JYR524380:JYS524380 KIN524380:KIO524380 KSJ524380:KSK524380 LCF524380:LCG524380 LMB524380:LMC524380 LVX524380:LVY524380 MFT524380:MFU524380 MPP524380:MPQ524380 MZL524380:MZM524380 NJH524380:NJI524380 NTD524380:NTE524380 OCZ524380:ODA524380 OMV524380:OMW524380 OWR524380:OWS524380 PGN524380:PGO524380 PQJ524380:PQK524380 QAF524380:QAG524380 QKB524380:QKC524380 QTX524380:QTY524380 RDT524380:RDU524380 RNP524380:RNQ524380 RXL524380:RXM524380 SHH524380:SHI524380 SRD524380:SRE524380 TAZ524380:TBA524380 TKV524380:TKW524380 TUR524380:TUS524380 UEN524380:UEO524380 UOJ524380:UOK524380 UYF524380:UYG524380 VIB524380:VIC524380 VRX524380:VRY524380 WBT524380:WBU524380 WLP524380:WLQ524380 WVL524380:WVM524380 D589916:E589916 IZ589916:JA589916 SV589916:SW589916 ACR589916:ACS589916 AMN589916:AMO589916 AWJ589916:AWK589916 BGF589916:BGG589916 BQB589916:BQC589916 BZX589916:BZY589916 CJT589916:CJU589916 CTP589916:CTQ589916 DDL589916:DDM589916 DNH589916:DNI589916 DXD589916:DXE589916 EGZ589916:EHA589916 EQV589916:EQW589916 FAR589916:FAS589916 FKN589916:FKO589916 FUJ589916:FUK589916 GEF589916:GEG589916 GOB589916:GOC589916 GXX589916:GXY589916 HHT589916:HHU589916 HRP589916:HRQ589916 IBL589916:IBM589916 ILH589916:ILI589916 IVD589916:IVE589916 JEZ589916:JFA589916 JOV589916:JOW589916 JYR589916:JYS589916 KIN589916:KIO589916 KSJ589916:KSK589916 LCF589916:LCG589916 LMB589916:LMC589916 LVX589916:LVY589916 MFT589916:MFU589916 MPP589916:MPQ589916 MZL589916:MZM589916 NJH589916:NJI589916 NTD589916:NTE589916 OCZ589916:ODA589916 OMV589916:OMW589916 OWR589916:OWS589916 PGN589916:PGO589916 PQJ589916:PQK589916 QAF589916:QAG589916 QKB589916:QKC589916 QTX589916:QTY589916 RDT589916:RDU589916 RNP589916:RNQ589916 RXL589916:RXM589916 SHH589916:SHI589916 SRD589916:SRE589916 TAZ589916:TBA589916 TKV589916:TKW589916 TUR589916:TUS589916 UEN589916:UEO589916 UOJ589916:UOK589916 UYF589916:UYG589916 VIB589916:VIC589916 VRX589916:VRY589916 WBT589916:WBU589916 WLP589916:WLQ589916 WVL589916:WVM589916 D655452:E655452 IZ655452:JA655452 SV655452:SW655452 ACR655452:ACS655452 AMN655452:AMO655452 AWJ655452:AWK655452 BGF655452:BGG655452 BQB655452:BQC655452 BZX655452:BZY655452 CJT655452:CJU655452 CTP655452:CTQ655452 DDL655452:DDM655452 DNH655452:DNI655452 DXD655452:DXE655452 EGZ655452:EHA655452 EQV655452:EQW655452 FAR655452:FAS655452 FKN655452:FKO655452 FUJ655452:FUK655452 GEF655452:GEG655452 GOB655452:GOC655452 GXX655452:GXY655452 HHT655452:HHU655452 HRP655452:HRQ655452 IBL655452:IBM655452 ILH655452:ILI655452 IVD655452:IVE655452 JEZ655452:JFA655452 JOV655452:JOW655452 JYR655452:JYS655452 KIN655452:KIO655452 KSJ655452:KSK655452 LCF655452:LCG655452 LMB655452:LMC655452 LVX655452:LVY655452 MFT655452:MFU655452 MPP655452:MPQ655452 MZL655452:MZM655452 NJH655452:NJI655452 NTD655452:NTE655452 OCZ655452:ODA655452 OMV655452:OMW655452 OWR655452:OWS655452 PGN655452:PGO655452 PQJ655452:PQK655452 QAF655452:QAG655452 QKB655452:QKC655452 QTX655452:QTY655452 RDT655452:RDU655452 RNP655452:RNQ655452 RXL655452:RXM655452 SHH655452:SHI655452 SRD655452:SRE655452 TAZ655452:TBA655452 TKV655452:TKW655452 TUR655452:TUS655452 UEN655452:UEO655452 UOJ655452:UOK655452 UYF655452:UYG655452 VIB655452:VIC655452 VRX655452:VRY655452 WBT655452:WBU655452 WLP655452:WLQ655452 WVL655452:WVM655452 D720988:E720988 IZ720988:JA720988 SV720988:SW720988 ACR720988:ACS720988 AMN720988:AMO720988 AWJ720988:AWK720988 BGF720988:BGG720988 BQB720988:BQC720988 BZX720988:BZY720988 CJT720988:CJU720988 CTP720988:CTQ720988 DDL720988:DDM720988 DNH720988:DNI720988 DXD720988:DXE720988 EGZ720988:EHA720988 EQV720988:EQW720988 FAR720988:FAS720988 FKN720988:FKO720988 FUJ720988:FUK720988 GEF720988:GEG720988 GOB720988:GOC720988 GXX720988:GXY720988 HHT720988:HHU720988 HRP720988:HRQ720988 IBL720988:IBM720988 ILH720988:ILI720988 IVD720988:IVE720988 JEZ720988:JFA720988 JOV720988:JOW720988 JYR720988:JYS720988 KIN720988:KIO720988 KSJ720988:KSK720988 LCF720988:LCG720988 LMB720988:LMC720988 LVX720988:LVY720988 MFT720988:MFU720988 MPP720988:MPQ720988 MZL720988:MZM720988 NJH720988:NJI720988 NTD720988:NTE720988 OCZ720988:ODA720988 OMV720988:OMW720988 OWR720988:OWS720988 PGN720988:PGO720988 PQJ720988:PQK720988 QAF720988:QAG720988 QKB720988:QKC720988 QTX720988:QTY720988 RDT720988:RDU720988 RNP720988:RNQ720988 RXL720988:RXM720988 SHH720988:SHI720988 SRD720988:SRE720988 TAZ720988:TBA720988 TKV720988:TKW720988 TUR720988:TUS720988 UEN720988:UEO720988 UOJ720988:UOK720988 UYF720988:UYG720988 VIB720988:VIC720988 VRX720988:VRY720988 WBT720988:WBU720988 WLP720988:WLQ720988 WVL720988:WVM720988 D786524:E786524 IZ786524:JA786524 SV786524:SW786524 ACR786524:ACS786524 AMN786524:AMO786524 AWJ786524:AWK786524 BGF786524:BGG786524 BQB786524:BQC786524 BZX786524:BZY786524 CJT786524:CJU786524 CTP786524:CTQ786524 DDL786524:DDM786524 DNH786524:DNI786524 DXD786524:DXE786524 EGZ786524:EHA786524 EQV786524:EQW786524 FAR786524:FAS786524 FKN786524:FKO786524 FUJ786524:FUK786524 GEF786524:GEG786524 GOB786524:GOC786524 GXX786524:GXY786524 HHT786524:HHU786524 HRP786524:HRQ786524 IBL786524:IBM786524 ILH786524:ILI786524 IVD786524:IVE786524 JEZ786524:JFA786524 JOV786524:JOW786524 JYR786524:JYS786524 KIN786524:KIO786524 KSJ786524:KSK786524 LCF786524:LCG786524 LMB786524:LMC786524 LVX786524:LVY786524 MFT786524:MFU786524 MPP786524:MPQ786524 MZL786524:MZM786524 NJH786524:NJI786524 NTD786524:NTE786524 OCZ786524:ODA786524 OMV786524:OMW786524 OWR786524:OWS786524 PGN786524:PGO786524 PQJ786524:PQK786524 QAF786524:QAG786524 QKB786524:QKC786524 QTX786524:QTY786524 RDT786524:RDU786524 RNP786524:RNQ786524 RXL786524:RXM786524 SHH786524:SHI786524 SRD786524:SRE786524 TAZ786524:TBA786524 TKV786524:TKW786524 TUR786524:TUS786524 UEN786524:UEO786524 UOJ786524:UOK786524 UYF786524:UYG786524 VIB786524:VIC786524 VRX786524:VRY786524 WBT786524:WBU786524 WLP786524:WLQ786524 WVL786524:WVM786524 D852060:E852060 IZ852060:JA852060 SV852060:SW852060 ACR852060:ACS852060 AMN852060:AMO852060 AWJ852060:AWK852060 BGF852060:BGG852060 BQB852060:BQC852060 BZX852060:BZY852060 CJT852060:CJU852060 CTP852060:CTQ852060 DDL852060:DDM852060 DNH852060:DNI852060 DXD852060:DXE852060 EGZ852060:EHA852060 EQV852060:EQW852060 FAR852060:FAS852060 FKN852060:FKO852060 FUJ852060:FUK852060 GEF852060:GEG852060 GOB852060:GOC852060 GXX852060:GXY852060 HHT852060:HHU852060 HRP852060:HRQ852060 IBL852060:IBM852060 ILH852060:ILI852060 IVD852060:IVE852060 JEZ852060:JFA852060 JOV852060:JOW852060 JYR852060:JYS852060 KIN852060:KIO852060 KSJ852060:KSK852060 LCF852060:LCG852060 LMB852060:LMC852060 LVX852060:LVY852060 MFT852060:MFU852060 MPP852060:MPQ852060 MZL852060:MZM852060 NJH852060:NJI852060 NTD852060:NTE852060 OCZ852060:ODA852060 OMV852060:OMW852060 OWR852060:OWS852060 PGN852060:PGO852060 PQJ852060:PQK852060 QAF852060:QAG852060 QKB852060:QKC852060 QTX852060:QTY852060 RDT852060:RDU852060 RNP852060:RNQ852060 RXL852060:RXM852060 SHH852060:SHI852060 SRD852060:SRE852060 TAZ852060:TBA852060 TKV852060:TKW852060 TUR852060:TUS852060 UEN852060:UEO852060 UOJ852060:UOK852060 UYF852060:UYG852060 VIB852060:VIC852060 VRX852060:VRY852060 WBT852060:WBU852060 WLP852060:WLQ852060 WVL852060:WVM852060 D917596:E917596 IZ917596:JA917596 SV917596:SW917596 ACR917596:ACS917596 AMN917596:AMO917596 AWJ917596:AWK917596 BGF917596:BGG917596 BQB917596:BQC917596 BZX917596:BZY917596 CJT917596:CJU917596 CTP917596:CTQ917596 DDL917596:DDM917596 DNH917596:DNI917596 DXD917596:DXE917596 EGZ917596:EHA917596 EQV917596:EQW917596 FAR917596:FAS917596 FKN917596:FKO917596 FUJ917596:FUK917596 GEF917596:GEG917596 GOB917596:GOC917596 GXX917596:GXY917596 HHT917596:HHU917596 HRP917596:HRQ917596 IBL917596:IBM917596 ILH917596:ILI917596 IVD917596:IVE917596 JEZ917596:JFA917596 JOV917596:JOW917596 JYR917596:JYS917596 KIN917596:KIO917596 KSJ917596:KSK917596 LCF917596:LCG917596 LMB917596:LMC917596 LVX917596:LVY917596 MFT917596:MFU917596 MPP917596:MPQ917596 MZL917596:MZM917596 NJH917596:NJI917596 NTD917596:NTE917596 OCZ917596:ODA917596 OMV917596:OMW917596 OWR917596:OWS917596 PGN917596:PGO917596 PQJ917596:PQK917596 QAF917596:QAG917596 QKB917596:QKC917596 QTX917596:QTY917596 RDT917596:RDU917596 RNP917596:RNQ917596 RXL917596:RXM917596 SHH917596:SHI917596 SRD917596:SRE917596 TAZ917596:TBA917596 TKV917596:TKW917596 TUR917596:TUS917596 UEN917596:UEO917596 UOJ917596:UOK917596 UYF917596:UYG917596 VIB917596:VIC917596 VRX917596:VRY917596 WBT917596:WBU917596 WLP917596:WLQ917596 WVL917596:WVM917596 D983132:E983132 IZ983132:JA983132 SV983132:SW983132 ACR983132:ACS983132 AMN983132:AMO983132 AWJ983132:AWK983132 BGF983132:BGG983132 BQB983132:BQC983132 BZX983132:BZY983132 CJT983132:CJU983132 CTP983132:CTQ983132 DDL983132:DDM983132 DNH983132:DNI983132 DXD983132:DXE983132 EGZ983132:EHA983132 EQV983132:EQW983132 FAR983132:FAS983132 FKN983132:FKO983132 FUJ983132:FUK983132 GEF983132:GEG983132 GOB983132:GOC983132 GXX983132:GXY983132 HHT983132:HHU983132 HRP983132:HRQ983132 IBL983132:IBM983132 ILH983132:ILI983132 IVD983132:IVE983132 JEZ983132:JFA983132 JOV983132:JOW983132 JYR983132:JYS983132 KIN983132:KIO983132 KSJ983132:KSK983132 LCF983132:LCG983132 LMB983132:LMC983132 LVX983132:LVY983132 MFT983132:MFU983132 MPP983132:MPQ983132 MZL983132:MZM983132 NJH983132:NJI983132 NTD983132:NTE983132 OCZ983132:ODA983132 OMV983132:OMW983132 OWR983132:OWS983132 PGN983132:PGO983132 PQJ983132:PQK983132 QAF983132:QAG983132 QKB983132:QKC983132 QTX983132:QTY983132 RDT983132:RDU983132 RNP983132:RNQ983132 RXL983132:RXM983132 SHH983132:SHI983132 SRD983132:SRE983132 TAZ983132:TBA983132 TKV983132:TKW983132 TUR983132:TUS983132 UEN983132:UEO983132 UOJ983132:UOK983132 UYF983132:UYG983132 VIB983132:VIC983132 VRX983132:VRY983132 WBT983132:WBU983132 WLP983132:WLQ983132 WVL983132:WVM983132 D96:E96 IZ96:JA96 SV96:SW96 ACR96:ACS96 AMN96:AMO96 AWJ96:AWK96 BGF96:BGG96 BQB96:BQC96 BZX96:BZY96 CJT96:CJU96 CTP96:CTQ96 DDL96:DDM96 DNH96:DNI96 DXD96:DXE96 EGZ96:EHA96 EQV96:EQW96 FAR96:FAS96 FKN96:FKO96 FUJ96:FUK96 GEF96:GEG96 GOB96:GOC96 GXX96:GXY96 HHT96:HHU96 HRP96:HRQ96 IBL96:IBM96 ILH96:ILI96 IVD96:IVE96 JEZ96:JFA96 JOV96:JOW96 JYR96:JYS96 KIN96:KIO96 KSJ96:KSK96 LCF96:LCG96 LMB96:LMC96 LVX96:LVY96 MFT96:MFU96 MPP96:MPQ96 MZL96:MZM96 NJH96:NJI96 NTD96:NTE96 OCZ96:ODA96 OMV96:OMW96 OWR96:OWS96 PGN96:PGO96 PQJ96:PQK96 QAF96:QAG96 QKB96:QKC96 QTX96:QTY96 RDT96:RDU96 RNP96:RNQ96 RXL96:RXM96 SHH96:SHI96 SRD96:SRE96 TAZ96:TBA96 TKV96:TKW96 TUR96:TUS96 UEN96:UEO96 UOJ96:UOK96 UYF96:UYG96 VIB96:VIC96 VRX96:VRY96 WBT96:WBU96 WLP96:WLQ96 WVL96:WVM96 D65632:E65632 IZ65632:JA65632 SV65632:SW65632 ACR65632:ACS65632 AMN65632:AMO65632 AWJ65632:AWK65632 BGF65632:BGG65632 BQB65632:BQC65632 BZX65632:BZY65632 CJT65632:CJU65632 CTP65632:CTQ65632 DDL65632:DDM65632 DNH65632:DNI65632 DXD65632:DXE65632 EGZ65632:EHA65632 EQV65632:EQW65632 FAR65632:FAS65632 FKN65632:FKO65632 FUJ65632:FUK65632 GEF65632:GEG65632 GOB65632:GOC65632 GXX65632:GXY65632 HHT65632:HHU65632 HRP65632:HRQ65632 IBL65632:IBM65632 ILH65632:ILI65632 IVD65632:IVE65632 JEZ65632:JFA65632 JOV65632:JOW65632 JYR65632:JYS65632 KIN65632:KIO65632 KSJ65632:KSK65632 LCF65632:LCG65632 LMB65632:LMC65632 LVX65632:LVY65632 MFT65632:MFU65632 MPP65632:MPQ65632 MZL65632:MZM65632 NJH65632:NJI65632 NTD65632:NTE65632 OCZ65632:ODA65632 OMV65632:OMW65632 OWR65632:OWS65632 PGN65632:PGO65632 PQJ65632:PQK65632 QAF65632:QAG65632 QKB65632:QKC65632 QTX65632:QTY65632 RDT65632:RDU65632 RNP65632:RNQ65632 RXL65632:RXM65632 SHH65632:SHI65632 SRD65632:SRE65632 TAZ65632:TBA65632 TKV65632:TKW65632 TUR65632:TUS65632 UEN65632:UEO65632 UOJ65632:UOK65632 UYF65632:UYG65632 VIB65632:VIC65632 VRX65632:VRY65632 WBT65632:WBU65632 WLP65632:WLQ65632 WVL65632:WVM65632 D131168:E131168 IZ131168:JA131168 SV131168:SW131168 ACR131168:ACS131168 AMN131168:AMO131168 AWJ131168:AWK131168 BGF131168:BGG131168 BQB131168:BQC131168 BZX131168:BZY131168 CJT131168:CJU131168 CTP131168:CTQ131168 DDL131168:DDM131168 DNH131168:DNI131168 DXD131168:DXE131168 EGZ131168:EHA131168 EQV131168:EQW131168 FAR131168:FAS131168 FKN131168:FKO131168 FUJ131168:FUK131168 GEF131168:GEG131168 GOB131168:GOC131168 GXX131168:GXY131168 HHT131168:HHU131168 HRP131168:HRQ131168 IBL131168:IBM131168 ILH131168:ILI131168 IVD131168:IVE131168 JEZ131168:JFA131168 JOV131168:JOW131168 JYR131168:JYS131168 KIN131168:KIO131168 KSJ131168:KSK131168 LCF131168:LCG131168 LMB131168:LMC131168 LVX131168:LVY131168 MFT131168:MFU131168 MPP131168:MPQ131168 MZL131168:MZM131168 NJH131168:NJI131168 NTD131168:NTE131168 OCZ131168:ODA131168 OMV131168:OMW131168 OWR131168:OWS131168 PGN131168:PGO131168 PQJ131168:PQK131168 QAF131168:QAG131168 QKB131168:QKC131168 QTX131168:QTY131168 RDT131168:RDU131168 RNP131168:RNQ131168 RXL131168:RXM131168 SHH131168:SHI131168 SRD131168:SRE131168 TAZ131168:TBA131168 TKV131168:TKW131168 TUR131168:TUS131168 UEN131168:UEO131168 UOJ131168:UOK131168 UYF131168:UYG131168 VIB131168:VIC131168 VRX131168:VRY131168 WBT131168:WBU131168 WLP131168:WLQ131168 WVL131168:WVM131168 D196704:E196704 IZ196704:JA196704 SV196704:SW196704 ACR196704:ACS196704 AMN196704:AMO196704 AWJ196704:AWK196704 BGF196704:BGG196704 BQB196704:BQC196704 BZX196704:BZY196704 CJT196704:CJU196704 CTP196704:CTQ196704 DDL196704:DDM196704 DNH196704:DNI196704 DXD196704:DXE196704 EGZ196704:EHA196704 EQV196704:EQW196704 FAR196704:FAS196704 FKN196704:FKO196704 FUJ196704:FUK196704 GEF196704:GEG196704 GOB196704:GOC196704 GXX196704:GXY196704 HHT196704:HHU196704 HRP196704:HRQ196704 IBL196704:IBM196704 ILH196704:ILI196704 IVD196704:IVE196704 JEZ196704:JFA196704 JOV196704:JOW196704 JYR196704:JYS196704 KIN196704:KIO196704 KSJ196704:KSK196704 LCF196704:LCG196704 LMB196704:LMC196704 LVX196704:LVY196704 MFT196704:MFU196704 MPP196704:MPQ196704 MZL196704:MZM196704 NJH196704:NJI196704 NTD196704:NTE196704 OCZ196704:ODA196704 OMV196704:OMW196704 OWR196704:OWS196704 PGN196704:PGO196704 PQJ196704:PQK196704 QAF196704:QAG196704 QKB196704:QKC196704 QTX196704:QTY196704 RDT196704:RDU196704 RNP196704:RNQ196704 RXL196704:RXM196704 SHH196704:SHI196704 SRD196704:SRE196704 TAZ196704:TBA196704 TKV196704:TKW196704 TUR196704:TUS196704 UEN196704:UEO196704 UOJ196704:UOK196704 UYF196704:UYG196704 VIB196704:VIC196704 VRX196704:VRY196704 WBT196704:WBU196704 WLP196704:WLQ196704 WVL196704:WVM196704 D262240:E262240 IZ262240:JA262240 SV262240:SW262240 ACR262240:ACS262240 AMN262240:AMO262240 AWJ262240:AWK262240 BGF262240:BGG262240 BQB262240:BQC262240 BZX262240:BZY262240 CJT262240:CJU262240 CTP262240:CTQ262240 DDL262240:DDM262240 DNH262240:DNI262240 DXD262240:DXE262240 EGZ262240:EHA262240 EQV262240:EQW262240 FAR262240:FAS262240 FKN262240:FKO262240 FUJ262240:FUK262240 GEF262240:GEG262240 GOB262240:GOC262240 GXX262240:GXY262240 HHT262240:HHU262240 HRP262240:HRQ262240 IBL262240:IBM262240 ILH262240:ILI262240 IVD262240:IVE262240 JEZ262240:JFA262240 JOV262240:JOW262240 JYR262240:JYS262240 KIN262240:KIO262240 KSJ262240:KSK262240 LCF262240:LCG262240 LMB262240:LMC262240 LVX262240:LVY262240 MFT262240:MFU262240 MPP262240:MPQ262240 MZL262240:MZM262240 NJH262240:NJI262240 NTD262240:NTE262240 OCZ262240:ODA262240 OMV262240:OMW262240 OWR262240:OWS262240 PGN262240:PGO262240 PQJ262240:PQK262240 QAF262240:QAG262240 QKB262240:QKC262240 QTX262240:QTY262240 RDT262240:RDU262240 RNP262240:RNQ262240 RXL262240:RXM262240 SHH262240:SHI262240 SRD262240:SRE262240 TAZ262240:TBA262240 TKV262240:TKW262240 TUR262240:TUS262240 UEN262240:UEO262240 UOJ262240:UOK262240 UYF262240:UYG262240 VIB262240:VIC262240 VRX262240:VRY262240 WBT262240:WBU262240 WLP262240:WLQ262240 WVL262240:WVM262240 D327776:E327776 IZ327776:JA327776 SV327776:SW327776 ACR327776:ACS327776 AMN327776:AMO327776 AWJ327776:AWK327776 BGF327776:BGG327776 BQB327776:BQC327776 BZX327776:BZY327776 CJT327776:CJU327776 CTP327776:CTQ327776 DDL327776:DDM327776 DNH327776:DNI327776 DXD327776:DXE327776 EGZ327776:EHA327776 EQV327776:EQW327776 FAR327776:FAS327776 FKN327776:FKO327776 FUJ327776:FUK327776 GEF327776:GEG327776 GOB327776:GOC327776 GXX327776:GXY327776 HHT327776:HHU327776 HRP327776:HRQ327776 IBL327776:IBM327776 ILH327776:ILI327776 IVD327776:IVE327776 JEZ327776:JFA327776 JOV327776:JOW327776 JYR327776:JYS327776 KIN327776:KIO327776 KSJ327776:KSK327776 LCF327776:LCG327776 LMB327776:LMC327776 LVX327776:LVY327776 MFT327776:MFU327776 MPP327776:MPQ327776 MZL327776:MZM327776 NJH327776:NJI327776 NTD327776:NTE327776 OCZ327776:ODA327776 OMV327776:OMW327776 OWR327776:OWS327776 PGN327776:PGO327776 PQJ327776:PQK327776 QAF327776:QAG327776 QKB327776:QKC327776 QTX327776:QTY327776 RDT327776:RDU327776 RNP327776:RNQ327776 RXL327776:RXM327776 SHH327776:SHI327776 SRD327776:SRE327776 TAZ327776:TBA327776 TKV327776:TKW327776 TUR327776:TUS327776 UEN327776:UEO327776 UOJ327776:UOK327776 UYF327776:UYG327776 VIB327776:VIC327776 VRX327776:VRY327776 WBT327776:WBU327776 WLP327776:WLQ327776 WVL327776:WVM327776 D393312:E393312 IZ393312:JA393312 SV393312:SW393312 ACR393312:ACS393312 AMN393312:AMO393312 AWJ393312:AWK393312 BGF393312:BGG393312 BQB393312:BQC393312 BZX393312:BZY393312 CJT393312:CJU393312 CTP393312:CTQ393312 DDL393312:DDM393312 DNH393312:DNI393312 DXD393312:DXE393312 EGZ393312:EHA393312 EQV393312:EQW393312 FAR393312:FAS393312 FKN393312:FKO393312 FUJ393312:FUK393312 GEF393312:GEG393312 GOB393312:GOC393312 GXX393312:GXY393312 HHT393312:HHU393312 HRP393312:HRQ393312 IBL393312:IBM393312 ILH393312:ILI393312 IVD393312:IVE393312 JEZ393312:JFA393312 JOV393312:JOW393312 JYR393312:JYS393312 KIN393312:KIO393312 KSJ393312:KSK393312 LCF393312:LCG393312 LMB393312:LMC393312 LVX393312:LVY393312 MFT393312:MFU393312 MPP393312:MPQ393312 MZL393312:MZM393312 NJH393312:NJI393312 NTD393312:NTE393312 OCZ393312:ODA393312 OMV393312:OMW393312 OWR393312:OWS393312 PGN393312:PGO393312 PQJ393312:PQK393312 QAF393312:QAG393312 QKB393312:QKC393312 QTX393312:QTY393312 RDT393312:RDU393312 RNP393312:RNQ393312 RXL393312:RXM393312 SHH393312:SHI393312 SRD393312:SRE393312 TAZ393312:TBA393312 TKV393312:TKW393312 TUR393312:TUS393312 UEN393312:UEO393312 UOJ393312:UOK393312 UYF393312:UYG393312 VIB393312:VIC393312 VRX393312:VRY393312 WBT393312:WBU393312 WLP393312:WLQ393312 WVL393312:WVM393312 D458848:E458848 IZ458848:JA458848 SV458848:SW458848 ACR458848:ACS458848 AMN458848:AMO458848 AWJ458848:AWK458848 BGF458848:BGG458848 BQB458848:BQC458848 BZX458848:BZY458848 CJT458848:CJU458848 CTP458848:CTQ458848 DDL458848:DDM458848 DNH458848:DNI458848 DXD458848:DXE458848 EGZ458848:EHA458848 EQV458848:EQW458848 FAR458848:FAS458848 FKN458848:FKO458848 FUJ458848:FUK458848 GEF458848:GEG458848 GOB458848:GOC458848 GXX458848:GXY458848 HHT458848:HHU458848 HRP458848:HRQ458848 IBL458848:IBM458848 ILH458848:ILI458848 IVD458848:IVE458848 JEZ458848:JFA458848 JOV458848:JOW458848 JYR458848:JYS458848 KIN458848:KIO458848 KSJ458848:KSK458848 LCF458848:LCG458848 LMB458848:LMC458848 LVX458848:LVY458848 MFT458848:MFU458848 MPP458848:MPQ458848 MZL458848:MZM458848 NJH458848:NJI458848 NTD458848:NTE458848 OCZ458848:ODA458848 OMV458848:OMW458848 OWR458848:OWS458848 PGN458848:PGO458848 PQJ458848:PQK458848 QAF458848:QAG458848 QKB458848:QKC458848 QTX458848:QTY458848 RDT458848:RDU458848 RNP458848:RNQ458848 RXL458848:RXM458848 SHH458848:SHI458848 SRD458848:SRE458848 TAZ458848:TBA458848 TKV458848:TKW458848 TUR458848:TUS458848 UEN458848:UEO458848 UOJ458848:UOK458848 UYF458848:UYG458848 VIB458848:VIC458848 VRX458848:VRY458848 WBT458848:WBU458848 WLP458848:WLQ458848 WVL458848:WVM458848 D524384:E524384 IZ524384:JA524384 SV524384:SW524384 ACR524384:ACS524384 AMN524384:AMO524384 AWJ524384:AWK524384 BGF524384:BGG524384 BQB524384:BQC524384 BZX524384:BZY524384 CJT524384:CJU524384 CTP524384:CTQ524384 DDL524384:DDM524384 DNH524384:DNI524384 DXD524384:DXE524384 EGZ524384:EHA524384 EQV524384:EQW524384 FAR524384:FAS524384 FKN524384:FKO524384 FUJ524384:FUK524384 GEF524384:GEG524384 GOB524384:GOC524384 GXX524384:GXY524384 HHT524384:HHU524384 HRP524384:HRQ524384 IBL524384:IBM524384 ILH524384:ILI524384 IVD524384:IVE524384 JEZ524384:JFA524384 JOV524384:JOW524384 JYR524384:JYS524384 KIN524384:KIO524384 KSJ524384:KSK524384 LCF524384:LCG524384 LMB524384:LMC524384 LVX524384:LVY524384 MFT524384:MFU524384 MPP524384:MPQ524384 MZL524384:MZM524384 NJH524384:NJI524384 NTD524384:NTE524384 OCZ524384:ODA524384 OMV524384:OMW524384 OWR524384:OWS524384 PGN524384:PGO524384 PQJ524384:PQK524384 QAF524384:QAG524384 QKB524384:QKC524384 QTX524384:QTY524384 RDT524384:RDU524384 RNP524384:RNQ524384 RXL524384:RXM524384 SHH524384:SHI524384 SRD524384:SRE524384 TAZ524384:TBA524384 TKV524384:TKW524384 TUR524384:TUS524384 UEN524384:UEO524384 UOJ524384:UOK524384 UYF524384:UYG524384 VIB524384:VIC524384 VRX524384:VRY524384 WBT524384:WBU524384 WLP524384:WLQ524384 WVL524384:WVM524384 D589920:E589920 IZ589920:JA589920 SV589920:SW589920 ACR589920:ACS589920 AMN589920:AMO589920 AWJ589920:AWK589920 BGF589920:BGG589920 BQB589920:BQC589920 BZX589920:BZY589920 CJT589920:CJU589920 CTP589920:CTQ589920 DDL589920:DDM589920 DNH589920:DNI589920 DXD589920:DXE589920 EGZ589920:EHA589920 EQV589920:EQW589920 FAR589920:FAS589920 FKN589920:FKO589920 FUJ589920:FUK589920 GEF589920:GEG589920 GOB589920:GOC589920 GXX589920:GXY589920 HHT589920:HHU589920 HRP589920:HRQ589920 IBL589920:IBM589920 ILH589920:ILI589920 IVD589920:IVE589920 JEZ589920:JFA589920 JOV589920:JOW589920 JYR589920:JYS589920 KIN589920:KIO589920 KSJ589920:KSK589920 LCF589920:LCG589920 LMB589920:LMC589920 LVX589920:LVY589920 MFT589920:MFU589920 MPP589920:MPQ589920 MZL589920:MZM589920 NJH589920:NJI589920 NTD589920:NTE589920 OCZ589920:ODA589920 OMV589920:OMW589920 OWR589920:OWS589920 PGN589920:PGO589920 PQJ589920:PQK589920 QAF589920:QAG589920 QKB589920:QKC589920 QTX589920:QTY589920 RDT589920:RDU589920 RNP589920:RNQ589920 RXL589920:RXM589920 SHH589920:SHI589920 SRD589920:SRE589920 TAZ589920:TBA589920 TKV589920:TKW589920 TUR589920:TUS589920 UEN589920:UEO589920 UOJ589920:UOK589920 UYF589920:UYG589920 VIB589920:VIC589920 VRX589920:VRY589920 WBT589920:WBU589920 WLP589920:WLQ589920 WVL589920:WVM589920 D655456:E655456 IZ655456:JA655456 SV655456:SW655456 ACR655456:ACS655456 AMN655456:AMO655456 AWJ655456:AWK655456 BGF655456:BGG655456 BQB655456:BQC655456 BZX655456:BZY655456 CJT655456:CJU655456 CTP655456:CTQ655456 DDL655456:DDM655456 DNH655456:DNI655456 DXD655456:DXE655456 EGZ655456:EHA655456 EQV655456:EQW655456 FAR655456:FAS655456 FKN655456:FKO655456 FUJ655456:FUK655456 GEF655456:GEG655456 GOB655456:GOC655456 GXX655456:GXY655456 HHT655456:HHU655456 HRP655456:HRQ655456 IBL655456:IBM655456 ILH655456:ILI655456 IVD655456:IVE655456 JEZ655456:JFA655456 JOV655456:JOW655456 JYR655456:JYS655456 KIN655456:KIO655456 KSJ655456:KSK655456 LCF655456:LCG655456 LMB655456:LMC655456 LVX655456:LVY655456 MFT655456:MFU655456 MPP655456:MPQ655456 MZL655456:MZM655456 NJH655456:NJI655456 NTD655456:NTE655456 OCZ655456:ODA655456 OMV655456:OMW655456 OWR655456:OWS655456 PGN655456:PGO655456 PQJ655456:PQK655456 QAF655456:QAG655456 QKB655456:QKC655456 QTX655456:QTY655456 RDT655456:RDU655456 RNP655456:RNQ655456 RXL655456:RXM655456 SHH655456:SHI655456 SRD655456:SRE655456 TAZ655456:TBA655456 TKV655456:TKW655456 TUR655456:TUS655456 UEN655456:UEO655456 UOJ655456:UOK655456 UYF655456:UYG655456 VIB655456:VIC655456 VRX655456:VRY655456 WBT655456:WBU655456 WLP655456:WLQ655456 WVL655456:WVM655456 D720992:E720992 IZ720992:JA720992 SV720992:SW720992 ACR720992:ACS720992 AMN720992:AMO720992 AWJ720992:AWK720992 BGF720992:BGG720992 BQB720992:BQC720992 BZX720992:BZY720992 CJT720992:CJU720992 CTP720992:CTQ720992 DDL720992:DDM720992 DNH720992:DNI720992 DXD720992:DXE720992 EGZ720992:EHA720992 EQV720992:EQW720992 FAR720992:FAS720992 FKN720992:FKO720992 FUJ720992:FUK720992 GEF720992:GEG720992 GOB720992:GOC720992 GXX720992:GXY720992 HHT720992:HHU720992 HRP720992:HRQ720992 IBL720992:IBM720992 ILH720992:ILI720992 IVD720992:IVE720992 JEZ720992:JFA720992 JOV720992:JOW720992 JYR720992:JYS720992 KIN720992:KIO720992 KSJ720992:KSK720992 LCF720992:LCG720992 LMB720992:LMC720992 LVX720992:LVY720992 MFT720992:MFU720992 MPP720992:MPQ720992 MZL720992:MZM720992 NJH720992:NJI720992 NTD720992:NTE720992 OCZ720992:ODA720992 OMV720992:OMW720992 OWR720992:OWS720992 PGN720992:PGO720992 PQJ720992:PQK720992 QAF720992:QAG720992 QKB720992:QKC720992 QTX720992:QTY720992 RDT720992:RDU720992 RNP720992:RNQ720992 RXL720992:RXM720992 SHH720992:SHI720992 SRD720992:SRE720992 TAZ720992:TBA720992 TKV720992:TKW720992 TUR720992:TUS720992 UEN720992:UEO720992 UOJ720992:UOK720992 UYF720992:UYG720992 VIB720992:VIC720992 VRX720992:VRY720992 WBT720992:WBU720992 WLP720992:WLQ720992 WVL720992:WVM720992 D786528:E786528 IZ786528:JA786528 SV786528:SW786528 ACR786528:ACS786528 AMN786528:AMO786528 AWJ786528:AWK786528 BGF786528:BGG786528 BQB786528:BQC786528 BZX786528:BZY786528 CJT786528:CJU786528 CTP786528:CTQ786528 DDL786528:DDM786528 DNH786528:DNI786528 DXD786528:DXE786528 EGZ786528:EHA786528 EQV786528:EQW786528 FAR786528:FAS786528 FKN786528:FKO786528 FUJ786528:FUK786528 GEF786528:GEG786528 GOB786528:GOC786528 GXX786528:GXY786528 HHT786528:HHU786528 HRP786528:HRQ786528 IBL786528:IBM786528 ILH786528:ILI786528 IVD786528:IVE786528 JEZ786528:JFA786528 JOV786528:JOW786528 JYR786528:JYS786528 KIN786528:KIO786528 KSJ786528:KSK786528 LCF786528:LCG786528 LMB786528:LMC786528 LVX786528:LVY786528 MFT786528:MFU786528 MPP786528:MPQ786528 MZL786528:MZM786528 NJH786528:NJI786528 NTD786528:NTE786528 OCZ786528:ODA786528 OMV786528:OMW786528 OWR786528:OWS786528 PGN786528:PGO786528 PQJ786528:PQK786528 QAF786528:QAG786528 QKB786528:QKC786528 QTX786528:QTY786528 RDT786528:RDU786528 RNP786528:RNQ786528 RXL786528:RXM786528 SHH786528:SHI786528 SRD786528:SRE786528 TAZ786528:TBA786528 TKV786528:TKW786528 TUR786528:TUS786528 UEN786528:UEO786528 UOJ786528:UOK786528 UYF786528:UYG786528 VIB786528:VIC786528 VRX786528:VRY786528 WBT786528:WBU786528 WLP786528:WLQ786528 WVL786528:WVM786528 D852064:E852064 IZ852064:JA852064 SV852064:SW852064 ACR852064:ACS852064 AMN852064:AMO852064 AWJ852064:AWK852064 BGF852064:BGG852064 BQB852064:BQC852064 BZX852064:BZY852064 CJT852064:CJU852064 CTP852064:CTQ852064 DDL852064:DDM852064 DNH852064:DNI852064 DXD852064:DXE852064 EGZ852064:EHA852064 EQV852064:EQW852064 FAR852064:FAS852064 FKN852064:FKO852064 FUJ852064:FUK852064 GEF852064:GEG852064 GOB852064:GOC852064 GXX852064:GXY852064 HHT852064:HHU852064 HRP852064:HRQ852064 IBL852064:IBM852064 ILH852064:ILI852064 IVD852064:IVE852064 JEZ852064:JFA852064 JOV852064:JOW852064 JYR852064:JYS852064 KIN852064:KIO852064 KSJ852064:KSK852064 LCF852064:LCG852064 LMB852064:LMC852064 LVX852064:LVY852064 MFT852064:MFU852064 MPP852064:MPQ852064 MZL852064:MZM852064 NJH852064:NJI852064 NTD852064:NTE852064 OCZ852064:ODA852064 OMV852064:OMW852064 OWR852064:OWS852064 PGN852064:PGO852064 PQJ852064:PQK852064 QAF852064:QAG852064 QKB852064:QKC852064 QTX852064:QTY852064 RDT852064:RDU852064 RNP852064:RNQ852064 RXL852064:RXM852064 SHH852064:SHI852064 SRD852064:SRE852064 TAZ852064:TBA852064 TKV852064:TKW852064 TUR852064:TUS852064 UEN852064:UEO852064 UOJ852064:UOK852064 UYF852064:UYG852064 VIB852064:VIC852064 VRX852064:VRY852064 WBT852064:WBU852064 WLP852064:WLQ852064 WVL852064:WVM852064 D917600:E917600 IZ917600:JA917600 SV917600:SW917600 ACR917600:ACS917600 AMN917600:AMO917600 AWJ917600:AWK917600 BGF917600:BGG917600 BQB917600:BQC917600 BZX917600:BZY917600 CJT917600:CJU917600 CTP917600:CTQ917600 DDL917600:DDM917600 DNH917600:DNI917600 DXD917600:DXE917600 EGZ917600:EHA917600 EQV917600:EQW917600 FAR917600:FAS917600 FKN917600:FKO917600 FUJ917600:FUK917600 GEF917600:GEG917600 GOB917600:GOC917600 GXX917600:GXY917600 HHT917600:HHU917600 HRP917600:HRQ917600 IBL917600:IBM917600 ILH917600:ILI917600 IVD917600:IVE917600 JEZ917600:JFA917600 JOV917600:JOW917600 JYR917600:JYS917600 KIN917600:KIO917600 KSJ917600:KSK917600 LCF917600:LCG917600 LMB917600:LMC917600 LVX917600:LVY917600 MFT917600:MFU917600 MPP917600:MPQ917600 MZL917600:MZM917600 NJH917600:NJI917600 NTD917600:NTE917600 OCZ917600:ODA917600 OMV917600:OMW917600 OWR917600:OWS917600 PGN917600:PGO917600 PQJ917600:PQK917600 QAF917600:QAG917600 QKB917600:QKC917600 QTX917600:QTY917600 RDT917600:RDU917600 RNP917600:RNQ917600 RXL917600:RXM917600 SHH917600:SHI917600 SRD917600:SRE917600 TAZ917600:TBA917600 TKV917600:TKW917600 TUR917600:TUS917600 UEN917600:UEO917600 UOJ917600:UOK917600 UYF917600:UYG917600 VIB917600:VIC917600 VRX917600:VRY917600 WBT917600:WBU917600 WLP917600:WLQ917600 WVL917600:WVM917600 D983136:E983136 IZ983136:JA983136 SV983136:SW983136 ACR983136:ACS983136 AMN983136:AMO983136 AWJ983136:AWK983136 BGF983136:BGG983136 BQB983136:BQC983136 BZX983136:BZY983136 CJT983136:CJU983136 CTP983136:CTQ983136 DDL983136:DDM983136 DNH983136:DNI983136 DXD983136:DXE983136 EGZ983136:EHA983136 EQV983136:EQW983136 FAR983136:FAS983136 FKN983136:FKO983136 FUJ983136:FUK983136 GEF983136:GEG983136 GOB983136:GOC983136 GXX983136:GXY983136 HHT983136:HHU983136 HRP983136:HRQ983136 IBL983136:IBM983136 ILH983136:ILI983136 IVD983136:IVE983136 JEZ983136:JFA983136 JOV983136:JOW983136 JYR983136:JYS983136 KIN983136:KIO983136 KSJ983136:KSK983136 LCF983136:LCG983136 LMB983136:LMC983136 LVX983136:LVY983136 MFT983136:MFU983136 MPP983136:MPQ983136 MZL983136:MZM983136 NJH983136:NJI983136 NTD983136:NTE983136 OCZ983136:ODA983136 OMV983136:OMW983136 OWR983136:OWS983136 PGN983136:PGO983136 PQJ983136:PQK983136 QAF983136:QAG983136 QKB983136:QKC983136 QTX983136:QTY983136 RDT983136:RDU983136 RNP983136:RNQ983136 RXL983136:RXM983136 SHH983136:SHI983136 SRD983136:SRE983136 TAZ983136:TBA983136 TKV983136:TKW983136 TUR983136:TUS983136 UEN983136:UEO983136 UOJ983136:UOK983136 UYF983136:UYG983136 VIB983136:VIC983136 VRX983136:VRY983136 WBT983136:WBU983136 WLP983136:WLQ983136 WVL983136:WVM983136 D100:E100 IZ100:JA100 SV100:SW100 ACR100:ACS100 AMN100:AMO100 AWJ100:AWK100 BGF100:BGG100 BQB100:BQC100 BZX100:BZY100 CJT100:CJU100 CTP100:CTQ100 DDL100:DDM100 DNH100:DNI100 DXD100:DXE100 EGZ100:EHA100 EQV100:EQW100 FAR100:FAS100 FKN100:FKO100 FUJ100:FUK100 GEF100:GEG100 GOB100:GOC100 GXX100:GXY100 HHT100:HHU100 HRP100:HRQ100 IBL100:IBM100 ILH100:ILI100 IVD100:IVE100 JEZ100:JFA100 JOV100:JOW100 JYR100:JYS100 KIN100:KIO100 KSJ100:KSK100 LCF100:LCG100 LMB100:LMC100 LVX100:LVY100 MFT100:MFU100 MPP100:MPQ100 MZL100:MZM100 NJH100:NJI100 NTD100:NTE100 OCZ100:ODA100 OMV100:OMW100 OWR100:OWS100 PGN100:PGO100 PQJ100:PQK100 QAF100:QAG100 QKB100:QKC100 QTX100:QTY100 RDT100:RDU100 RNP100:RNQ100 RXL100:RXM100 SHH100:SHI100 SRD100:SRE100 TAZ100:TBA100 TKV100:TKW100 TUR100:TUS100 UEN100:UEO100 UOJ100:UOK100 UYF100:UYG100 VIB100:VIC100 VRX100:VRY100 WBT100:WBU100 WLP100:WLQ100 WVL100:WVM100 D65636:E65636 IZ65636:JA65636 SV65636:SW65636 ACR65636:ACS65636 AMN65636:AMO65636 AWJ65636:AWK65636 BGF65636:BGG65636 BQB65636:BQC65636 BZX65636:BZY65636 CJT65636:CJU65636 CTP65636:CTQ65636 DDL65636:DDM65636 DNH65636:DNI65636 DXD65636:DXE65636 EGZ65636:EHA65636 EQV65636:EQW65636 FAR65636:FAS65636 FKN65636:FKO65636 FUJ65636:FUK65636 GEF65636:GEG65636 GOB65636:GOC65636 GXX65636:GXY65636 HHT65636:HHU65636 HRP65636:HRQ65636 IBL65636:IBM65636 ILH65636:ILI65636 IVD65636:IVE65636 JEZ65636:JFA65636 JOV65636:JOW65636 JYR65636:JYS65636 KIN65636:KIO65636 KSJ65636:KSK65636 LCF65636:LCG65636 LMB65636:LMC65636 LVX65636:LVY65636 MFT65636:MFU65636 MPP65636:MPQ65636 MZL65636:MZM65636 NJH65636:NJI65636 NTD65636:NTE65636 OCZ65636:ODA65636 OMV65636:OMW65636 OWR65636:OWS65636 PGN65636:PGO65636 PQJ65636:PQK65636 QAF65636:QAG65636 QKB65636:QKC65636 QTX65636:QTY65636 RDT65636:RDU65636 RNP65636:RNQ65636 RXL65636:RXM65636 SHH65636:SHI65636 SRD65636:SRE65636 TAZ65636:TBA65636 TKV65636:TKW65636 TUR65636:TUS65636 UEN65636:UEO65636 UOJ65636:UOK65636 UYF65636:UYG65636 VIB65636:VIC65636 VRX65636:VRY65636 WBT65636:WBU65636 WLP65636:WLQ65636 WVL65636:WVM65636 D131172:E131172 IZ131172:JA131172 SV131172:SW131172 ACR131172:ACS131172 AMN131172:AMO131172 AWJ131172:AWK131172 BGF131172:BGG131172 BQB131172:BQC131172 BZX131172:BZY131172 CJT131172:CJU131172 CTP131172:CTQ131172 DDL131172:DDM131172 DNH131172:DNI131172 DXD131172:DXE131172 EGZ131172:EHA131172 EQV131172:EQW131172 FAR131172:FAS131172 FKN131172:FKO131172 FUJ131172:FUK131172 GEF131172:GEG131172 GOB131172:GOC131172 GXX131172:GXY131172 HHT131172:HHU131172 HRP131172:HRQ131172 IBL131172:IBM131172 ILH131172:ILI131172 IVD131172:IVE131172 JEZ131172:JFA131172 JOV131172:JOW131172 JYR131172:JYS131172 KIN131172:KIO131172 KSJ131172:KSK131172 LCF131172:LCG131172 LMB131172:LMC131172 LVX131172:LVY131172 MFT131172:MFU131172 MPP131172:MPQ131172 MZL131172:MZM131172 NJH131172:NJI131172 NTD131172:NTE131172 OCZ131172:ODA131172 OMV131172:OMW131172 OWR131172:OWS131172 PGN131172:PGO131172 PQJ131172:PQK131172 QAF131172:QAG131172 QKB131172:QKC131172 QTX131172:QTY131172 RDT131172:RDU131172 RNP131172:RNQ131172 RXL131172:RXM131172 SHH131172:SHI131172 SRD131172:SRE131172 TAZ131172:TBA131172 TKV131172:TKW131172 TUR131172:TUS131172 UEN131172:UEO131172 UOJ131172:UOK131172 UYF131172:UYG131172 VIB131172:VIC131172 VRX131172:VRY131172 WBT131172:WBU131172 WLP131172:WLQ131172 WVL131172:WVM131172 D196708:E196708 IZ196708:JA196708 SV196708:SW196708 ACR196708:ACS196708 AMN196708:AMO196708 AWJ196708:AWK196708 BGF196708:BGG196708 BQB196708:BQC196708 BZX196708:BZY196708 CJT196708:CJU196708 CTP196708:CTQ196708 DDL196708:DDM196708 DNH196708:DNI196708 DXD196708:DXE196708 EGZ196708:EHA196708 EQV196708:EQW196708 FAR196708:FAS196708 FKN196708:FKO196708 FUJ196708:FUK196708 GEF196708:GEG196708 GOB196708:GOC196708 GXX196708:GXY196708 HHT196708:HHU196708 HRP196708:HRQ196708 IBL196708:IBM196708 ILH196708:ILI196708 IVD196708:IVE196708 JEZ196708:JFA196708 JOV196708:JOW196708 JYR196708:JYS196708 KIN196708:KIO196708 KSJ196708:KSK196708 LCF196708:LCG196708 LMB196708:LMC196708 LVX196708:LVY196708 MFT196708:MFU196708 MPP196708:MPQ196708 MZL196708:MZM196708 NJH196708:NJI196708 NTD196708:NTE196708 OCZ196708:ODA196708 OMV196708:OMW196708 OWR196708:OWS196708 PGN196708:PGO196708 PQJ196708:PQK196708 QAF196708:QAG196708 QKB196708:QKC196708 QTX196708:QTY196708 RDT196708:RDU196708 RNP196708:RNQ196708 RXL196708:RXM196708 SHH196708:SHI196708 SRD196708:SRE196708 TAZ196708:TBA196708 TKV196708:TKW196708 TUR196708:TUS196708 UEN196708:UEO196708 UOJ196708:UOK196708 UYF196708:UYG196708 VIB196708:VIC196708 VRX196708:VRY196708 WBT196708:WBU196708 WLP196708:WLQ196708 WVL196708:WVM196708 D262244:E262244 IZ262244:JA262244 SV262244:SW262244 ACR262244:ACS262244 AMN262244:AMO262244 AWJ262244:AWK262244 BGF262244:BGG262244 BQB262244:BQC262244 BZX262244:BZY262244 CJT262244:CJU262244 CTP262244:CTQ262244 DDL262244:DDM262244 DNH262244:DNI262244 DXD262244:DXE262244 EGZ262244:EHA262244 EQV262244:EQW262244 FAR262244:FAS262244 FKN262244:FKO262244 FUJ262244:FUK262244 GEF262244:GEG262244 GOB262244:GOC262244 GXX262244:GXY262244 HHT262244:HHU262244 HRP262244:HRQ262244 IBL262244:IBM262244 ILH262244:ILI262244 IVD262244:IVE262244 JEZ262244:JFA262244 JOV262244:JOW262244 JYR262244:JYS262244 KIN262244:KIO262244 KSJ262244:KSK262244 LCF262244:LCG262244 LMB262244:LMC262244 LVX262244:LVY262244 MFT262244:MFU262244 MPP262244:MPQ262244 MZL262244:MZM262244 NJH262244:NJI262244 NTD262244:NTE262244 OCZ262244:ODA262244 OMV262244:OMW262244 OWR262244:OWS262244 PGN262244:PGO262244 PQJ262244:PQK262244 QAF262244:QAG262244 QKB262244:QKC262244 QTX262244:QTY262244 RDT262244:RDU262244 RNP262244:RNQ262244 RXL262244:RXM262244 SHH262244:SHI262244 SRD262244:SRE262244 TAZ262244:TBA262244 TKV262244:TKW262244 TUR262244:TUS262244 UEN262244:UEO262244 UOJ262244:UOK262244 UYF262244:UYG262244 VIB262244:VIC262244 VRX262244:VRY262244 WBT262244:WBU262244 WLP262244:WLQ262244 WVL262244:WVM262244 D327780:E327780 IZ327780:JA327780 SV327780:SW327780 ACR327780:ACS327780 AMN327780:AMO327780 AWJ327780:AWK327780 BGF327780:BGG327780 BQB327780:BQC327780 BZX327780:BZY327780 CJT327780:CJU327780 CTP327780:CTQ327780 DDL327780:DDM327780 DNH327780:DNI327780 DXD327780:DXE327780 EGZ327780:EHA327780 EQV327780:EQW327780 FAR327780:FAS327780 FKN327780:FKO327780 FUJ327780:FUK327780 GEF327780:GEG327780 GOB327780:GOC327780 GXX327780:GXY327780 HHT327780:HHU327780 HRP327780:HRQ327780 IBL327780:IBM327780 ILH327780:ILI327780 IVD327780:IVE327780 JEZ327780:JFA327780 JOV327780:JOW327780 JYR327780:JYS327780 KIN327780:KIO327780 KSJ327780:KSK327780 LCF327780:LCG327780 LMB327780:LMC327780 LVX327780:LVY327780 MFT327780:MFU327780 MPP327780:MPQ327780 MZL327780:MZM327780 NJH327780:NJI327780 NTD327780:NTE327780 OCZ327780:ODA327780 OMV327780:OMW327780 OWR327780:OWS327780 PGN327780:PGO327780 PQJ327780:PQK327780 QAF327780:QAG327780 QKB327780:QKC327780 QTX327780:QTY327780 RDT327780:RDU327780 RNP327780:RNQ327780 RXL327780:RXM327780 SHH327780:SHI327780 SRD327780:SRE327780 TAZ327780:TBA327780 TKV327780:TKW327780 TUR327780:TUS327780 UEN327780:UEO327780 UOJ327780:UOK327780 UYF327780:UYG327780 VIB327780:VIC327780 VRX327780:VRY327780 WBT327780:WBU327780 WLP327780:WLQ327780 WVL327780:WVM327780 D393316:E393316 IZ393316:JA393316 SV393316:SW393316 ACR393316:ACS393316 AMN393316:AMO393316 AWJ393316:AWK393316 BGF393316:BGG393316 BQB393316:BQC393316 BZX393316:BZY393316 CJT393316:CJU393316 CTP393316:CTQ393316 DDL393316:DDM393316 DNH393316:DNI393316 DXD393316:DXE393316 EGZ393316:EHA393316 EQV393316:EQW393316 FAR393316:FAS393316 FKN393316:FKO393316 FUJ393316:FUK393316 GEF393316:GEG393316 GOB393316:GOC393316 GXX393316:GXY393316 HHT393316:HHU393316 HRP393316:HRQ393316 IBL393316:IBM393316 ILH393316:ILI393316 IVD393316:IVE393316 JEZ393316:JFA393316 JOV393316:JOW393316 JYR393316:JYS393316 KIN393316:KIO393316 KSJ393316:KSK393316 LCF393316:LCG393316 LMB393316:LMC393316 LVX393316:LVY393316 MFT393316:MFU393316 MPP393316:MPQ393316 MZL393316:MZM393316 NJH393316:NJI393316 NTD393316:NTE393316 OCZ393316:ODA393316 OMV393316:OMW393316 OWR393316:OWS393316 PGN393316:PGO393316 PQJ393316:PQK393316 QAF393316:QAG393316 QKB393316:QKC393316 QTX393316:QTY393316 RDT393316:RDU393316 RNP393316:RNQ393316 RXL393316:RXM393316 SHH393316:SHI393316 SRD393316:SRE393316 TAZ393316:TBA393316 TKV393316:TKW393316 TUR393316:TUS393316 UEN393316:UEO393316 UOJ393316:UOK393316 UYF393316:UYG393316 VIB393316:VIC393316 VRX393316:VRY393316 WBT393316:WBU393316 WLP393316:WLQ393316 WVL393316:WVM393316 D458852:E458852 IZ458852:JA458852 SV458852:SW458852 ACR458852:ACS458852 AMN458852:AMO458852 AWJ458852:AWK458852 BGF458852:BGG458852 BQB458852:BQC458852 BZX458852:BZY458852 CJT458852:CJU458852 CTP458852:CTQ458852 DDL458852:DDM458852 DNH458852:DNI458852 DXD458852:DXE458852 EGZ458852:EHA458852 EQV458852:EQW458852 FAR458852:FAS458852 FKN458852:FKO458852 FUJ458852:FUK458852 GEF458852:GEG458852 GOB458852:GOC458852 GXX458852:GXY458852 HHT458852:HHU458852 HRP458852:HRQ458852 IBL458852:IBM458852 ILH458852:ILI458852 IVD458852:IVE458852 JEZ458852:JFA458852 JOV458852:JOW458852 JYR458852:JYS458852 KIN458852:KIO458852 KSJ458852:KSK458852 LCF458852:LCG458852 LMB458852:LMC458852 LVX458852:LVY458852 MFT458852:MFU458852 MPP458852:MPQ458852 MZL458852:MZM458852 NJH458852:NJI458852 NTD458852:NTE458852 OCZ458852:ODA458852 OMV458852:OMW458852 OWR458852:OWS458852 PGN458852:PGO458852 PQJ458852:PQK458852 QAF458852:QAG458852 QKB458852:QKC458852 QTX458852:QTY458852 RDT458852:RDU458852 RNP458852:RNQ458852 RXL458852:RXM458852 SHH458852:SHI458852 SRD458852:SRE458852 TAZ458852:TBA458852 TKV458852:TKW458852 TUR458852:TUS458852 UEN458852:UEO458852 UOJ458852:UOK458852 UYF458852:UYG458852 VIB458852:VIC458852 VRX458852:VRY458852 WBT458852:WBU458852 WLP458852:WLQ458852 WVL458852:WVM458852 D524388:E524388 IZ524388:JA524388 SV524388:SW524388 ACR524388:ACS524388 AMN524388:AMO524388 AWJ524388:AWK524388 BGF524388:BGG524388 BQB524388:BQC524388 BZX524388:BZY524388 CJT524388:CJU524388 CTP524388:CTQ524388 DDL524388:DDM524388 DNH524388:DNI524388 DXD524388:DXE524388 EGZ524388:EHA524388 EQV524388:EQW524388 FAR524388:FAS524388 FKN524388:FKO524388 FUJ524388:FUK524388 GEF524388:GEG524388 GOB524388:GOC524388 GXX524388:GXY524388 HHT524388:HHU524388 HRP524388:HRQ524388 IBL524388:IBM524388 ILH524388:ILI524388 IVD524388:IVE524388 JEZ524388:JFA524388 JOV524388:JOW524388 JYR524388:JYS524388 KIN524388:KIO524388 KSJ524388:KSK524388 LCF524388:LCG524388 LMB524388:LMC524388 LVX524388:LVY524388 MFT524388:MFU524388 MPP524388:MPQ524388 MZL524388:MZM524388 NJH524388:NJI524388 NTD524388:NTE524388 OCZ524388:ODA524388 OMV524388:OMW524388 OWR524388:OWS524388 PGN524388:PGO524388 PQJ524388:PQK524388 QAF524388:QAG524388 QKB524388:QKC524388 QTX524388:QTY524388 RDT524388:RDU524388 RNP524388:RNQ524388 RXL524388:RXM524388 SHH524388:SHI524388 SRD524388:SRE524388 TAZ524388:TBA524388 TKV524388:TKW524388 TUR524388:TUS524388 UEN524388:UEO524388 UOJ524388:UOK524388 UYF524388:UYG524388 VIB524388:VIC524388 VRX524388:VRY524388 WBT524388:WBU524388 WLP524388:WLQ524388 WVL524388:WVM524388 D589924:E589924 IZ589924:JA589924 SV589924:SW589924 ACR589924:ACS589924 AMN589924:AMO589924 AWJ589924:AWK589924 BGF589924:BGG589924 BQB589924:BQC589924 BZX589924:BZY589924 CJT589924:CJU589924 CTP589924:CTQ589924 DDL589924:DDM589924 DNH589924:DNI589924 DXD589924:DXE589924 EGZ589924:EHA589924 EQV589924:EQW589924 FAR589924:FAS589924 FKN589924:FKO589924 FUJ589924:FUK589924 GEF589924:GEG589924 GOB589924:GOC589924 GXX589924:GXY589924 HHT589924:HHU589924 HRP589924:HRQ589924 IBL589924:IBM589924 ILH589924:ILI589924 IVD589924:IVE589924 JEZ589924:JFA589924 JOV589924:JOW589924 JYR589924:JYS589924 KIN589924:KIO589924 KSJ589924:KSK589924 LCF589924:LCG589924 LMB589924:LMC589924 LVX589924:LVY589924 MFT589924:MFU589924 MPP589924:MPQ589924 MZL589924:MZM589924 NJH589924:NJI589924 NTD589924:NTE589924 OCZ589924:ODA589924 OMV589924:OMW589924 OWR589924:OWS589924 PGN589924:PGO589924 PQJ589924:PQK589924 QAF589924:QAG589924 QKB589924:QKC589924 QTX589924:QTY589924 RDT589924:RDU589924 RNP589924:RNQ589924 RXL589924:RXM589924 SHH589924:SHI589924 SRD589924:SRE589924 TAZ589924:TBA589924 TKV589924:TKW589924 TUR589924:TUS589924 UEN589924:UEO589924 UOJ589924:UOK589924 UYF589924:UYG589924 VIB589924:VIC589924 VRX589924:VRY589924 WBT589924:WBU589924 WLP589924:WLQ589924 WVL589924:WVM589924 D655460:E655460 IZ655460:JA655460 SV655460:SW655460 ACR655460:ACS655460 AMN655460:AMO655460 AWJ655460:AWK655460 BGF655460:BGG655460 BQB655460:BQC655460 BZX655460:BZY655460 CJT655460:CJU655460 CTP655460:CTQ655460 DDL655460:DDM655460 DNH655460:DNI655460 DXD655460:DXE655460 EGZ655460:EHA655460 EQV655460:EQW655460 FAR655460:FAS655460 FKN655460:FKO655460 FUJ655460:FUK655460 GEF655460:GEG655460 GOB655460:GOC655460 GXX655460:GXY655460 HHT655460:HHU655460 HRP655460:HRQ655460 IBL655460:IBM655460 ILH655460:ILI655460 IVD655460:IVE655460 JEZ655460:JFA655460 JOV655460:JOW655460 JYR655460:JYS655460 KIN655460:KIO655460 KSJ655460:KSK655460 LCF655460:LCG655460 LMB655460:LMC655460 LVX655460:LVY655460 MFT655460:MFU655460 MPP655460:MPQ655460 MZL655460:MZM655460 NJH655460:NJI655460 NTD655460:NTE655460 OCZ655460:ODA655460 OMV655460:OMW655460 OWR655460:OWS655460 PGN655460:PGO655460 PQJ655460:PQK655460 QAF655460:QAG655460 QKB655460:QKC655460 QTX655460:QTY655460 RDT655460:RDU655460 RNP655460:RNQ655460 RXL655460:RXM655460 SHH655460:SHI655460 SRD655460:SRE655460 TAZ655460:TBA655460 TKV655460:TKW655460 TUR655460:TUS655460 UEN655460:UEO655460 UOJ655460:UOK655460 UYF655460:UYG655460 VIB655460:VIC655460 VRX655460:VRY655460 WBT655460:WBU655460 WLP655460:WLQ655460 WVL655460:WVM655460 D720996:E720996 IZ720996:JA720996 SV720996:SW720996 ACR720996:ACS720996 AMN720996:AMO720996 AWJ720996:AWK720996 BGF720996:BGG720996 BQB720996:BQC720996 BZX720996:BZY720996 CJT720996:CJU720996 CTP720996:CTQ720996 DDL720996:DDM720996 DNH720996:DNI720996 DXD720996:DXE720996 EGZ720996:EHA720996 EQV720996:EQW720996 FAR720996:FAS720996 FKN720996:FKO720996 FUJ720996:FUK720996 GEF720996:GEG720996 GOB720996:GOC720996 GXX720996:GXY720996 HHT720996:HHU720996 HRP720996:HRQ720996 IBL720996:IBM720996 ILH720996:ILI720996 IVD720996:IVE720996 JEZ720996:JFA720996 JOV720996:JOW720996 JYR720996:JYS720996 KIN720996:KIO720996 KSJ720996:KSK720996 LCF720996:LCG720996 LMB720996:LMC720996 LVX720996:LVY720996 MFT720996:MFU720996 MPP720996:MPQ720996 MZL720996:MZM720996 NJH720996:NJI720996 NTD720996:NTE720996 OCZ720996:ODA720996 OMV720996:OMW720996 OWR720996:OWS720996 PGN720996:PGO720996 PQJ720996:PQK720996 QAF720996:QAG720996 QKB720996:QKC720996 QTX720996:QTY720996 RDT720996:RDU720996 RNP720996:RNQ720996 RXL720996:RXM720996 SHH720996:SHI720996 SRD720996:SRE720996 TAZ720996:TBA720996 TKV720996:TKW720996 TUR720996:TUS720996 UEN720996:UEO720996 UOJ720996:UOK720996 UYF720996:UYG720996 VIB720996:VIC720996 VRX720996:VRY720996 WBT720996:WBU720996 WLP720996:WLQ720996 WVL720996:WVM720996 D786532:E786532 IZ786532:JA786532 SV786532:SW786532 ACR786532:ACS786532 AMN786532:AMO786532 AWJ786532:AWK786532 BGF786532:BGG786532 BQB786532:BQC786532 BZX786532:BZY786532 CJT786532:CJU786532 CTP786532:CTQ786532 DDL786532:DDM786532 DNH786532:DNI786532 DXD786532:DXE786532 EGZ786532:EHA786532 EQV786532:EQW786532 FAR786532:FAS786532 FKN786532:FKO786532 FUJ786532:FUK786532 GEF786532:GEG786532 GOB786532:GOC786532 GXX786532:GXY786532 HHT786532:HHU786532 HRP786532:HRQ786532 IBL786532:IBM786532 ILH786532:ILI786532 IVD786532:IVE786532 JEZ786532:JFA786532 JOV786532:JOW786532 JYR786532:JYS786532 KIN786532:KIO786532 KSJ786532:KSK786532 LCF786532:LCG786532 LMB786532:LMC786532 LVX786532:LVY786532 MFT786532:MFU786532 MPP786532:MPQ786532 MZL786532:MZM786532 NJH786532:NJI786532 NTD786532:NTE786532 OCZ786532:ODA786532 OMV786532:OMW786532 OWR786532:OWS786532 PGN786532:PGO786532 PQJ786532:PQK786532 QAF786532:QAG786532 QKB786532:QKC786532 QTX786532:QTY786532 RDT786532:RDU786532 RNP786532:RNQ786532 RXL786532:RXM786532 SHH786532:SHI786532 SRD786532:SRE786532 TAZ786532:TBA786532 TKV786532:TKW786532 TUR786532:TUS786532 UEN786532:UEO786532 UOJ786532:UOK786532 UYF786532:UYG786532 VIB786532:VIC786532 VRX786532:VRY786532 WBT786532:WBU786532 WLP786532:WLQ786532 WVL786532:WVM786532 D852068:E852068 IZ852068:JA852068 SV852068:SW852068 ACR852068:ACS852068 AMN852068:AMO852068 AWJ852068:AWK852068 BGF852068:BGG852068 BQB852068:BQC852068 BZX852068:BZY852068 CJT852068:CJU852068 CTP852068:CTQ852068 DDL852068:DDM852068 DNH852068:DNI852068 DXD852068:DXE852068 EGZ852068:EHA852068 EQV852068:EQW852068 FAR852068:FAS852068 FKN852068:FKO852068 FUJ852068:FUK852068 GEF852068:GEG852068 GOB852068:GOC852068 GXX852068:GXY852068 HHT852068:HHU852068 HRP852068:HRQ852068 IBL852068:IBM852068 ILH852068:ILI852068 IVD852068:IVE852068 JEZ852068:JFA852068 JOV852068:JOW852068 JYR852068:JYS852068 KIN852068:KIO852068 KSJ852068:KSK852068 LCF852068:LCG852068 LMB852068:LMC852068 LVX852068:LVY852068 MFT852068:MFU852068 MPP852068:MPQ852068 MZL852068:MZM852068 NJH852068:NJI852068 NTD852068:NTE852068 OCZ852068:ODA852068 OMV852068:OMW852068 OWR852068:OWS852068 PGN852068:PGO852068 PQJ852068:PQK852068 QAF852068:QAG852068 QKB852068:QKC852068 QTX852068:QTY852068 RDT852068:RDU852068 RNP852068:RNQ852068 RXL852068:RXM852068 SHH852068:SHI852068 SRD852068:SRE852068 TAZ852068:TBA852068 TKV852068:TKW852068 TUR852068:TUS852068 UEN852068:UEO852068 UOJ852068:UOK852068 UYF852068:UYG852068 VIB852068:VIC852068 VRX852068:VRY852068 WBT852068:WBU852068 WLP852068:WLQ852068 WVL852068:WVM852068 D917604:E917604 IZ917604:JA917604 SV917604:SW917604 ACR917604:ACS917604 AMN917604:AMO917604 AWJ917604:AWK917604 BGF917604:BGG917604 BQB917604:BQC917604 BZX917604:BZY917604 CJT917604:CJU917604 CTP917604:CTQ917604 DDL917604:DDM917604 DNH917604:DNI917604 DXD917604:DXE917604 EGZ917604:EHA917604 EQV917604:EQW917604 FAR917604:FAS917604 FKN917604:FKO917604 FUJ917604:FUK917604 GEF917604:GEG917604 GOB917604:GOC917604 GXX917604:GXY917604 HHT917604:HHU917604 HRP917604:HRQ917604 IBL917604:IBM917604 ILH917604:ILI917604 IVD917604:IVE917604 JEZ917604:JFA917604 JOV917604:JOW917604 JYR917604:JYS917604 KIN917604:KIO917604 KSJ917604:KSK917604 LCF917604:LCG917604 LMB917604:LMC917604 LVX917604:LVY917604 MFT917604:MFU917604 MPP917604:MPQ917604 MZL917604:MZM917604 NJH917604:NJI917604 NTD917604:NTE917604 OCZ917604:ODA917604 OMV917604:OMW917604 OWR917604:OWS917604 PGN917604:PGO917604 PQJ917604:PQK917604 QAF917604:QAG917604 QKB917604:QKC917604 QTX917604:QTY917604 RDT917604:RDU917604 RNP917604:RNQ917604 RXL917604:RXM917604 SHH917604:SHI917604 SRD917604:SRE917604 TAZ917604:TBA917604 TKV917604:TKW917604 TUR917604:TUS917604 UEN917604:UEO917604 UOJ917604:UOK917604 UYF917604:UYG917604 VIB917604:VIC917604 VRX917604:VRY917604 WBT917604:WBU917604 WLP917604:WLQ917604 WVL917604:WVM917604 D983140:E983140 IZ983140:JA983140 SV983140:SW983140 ACR983140:ACS983140 AMN983140:AMO983140 AWJ983140:AWK983140 BGF983140:BGG983140 BQB983140:BQC983140 BZX983140:BZY983140 CJT983140:CJU983140 CTP983140:CTQ983140 DDL983140:DDM983140 DNH983140:DNI983140 DXD983140:DXE983140 EGZ983140:EHA983140 EQV983140:EQW983140 FAR983140:FAS983140 FKN983140:FKO983140 FUJ983140:FUK983140 GEF983140:GEG983140 GOB983140:GOC983140 GXX983140:GXY983140 HHT983140:HHU983140 HRP983140:HRQ983140 IBL983140:IBM983140 ILH983140:ILI983140 IVD983140:IVE983140 JEZ983140:JFA983140 JOV983140:JOW983140 JYR983140:JYS983140 KIN983140:KIO983140 KSJ983140:KSK983140 LCF983140:LCG983140 LMB983140:LMC983140 LVX983140:LVY983140 MFT983140:MFU983140 MPP983140:MPQ983140 MZL983140:MZM983140 NJH983140:NJI983140 NTD983140:NTE983140 OCZ983140:ODA983140 OMV983140:OMW983140 OWR983140:OWS983140 PGN983140:PGO983140 PQJ983140:PQK983140 QAF983140:QAG983140 QKB983140:QKC983140 QTX983140:QTY983140 RDT983140:RDU983140 RNP983140:RNQ983140 RXL983140:RXM983140 SHH983140:SHI983140 SRD983140:SRE983140 TAZ983140:TBA983140 TKV983140:TKW983140 TUR983140:TUS983140 UEN983140:UEO983140 UOJ983140:UOK983140 UYF983140:UYG983140 VIB983140:VIC983140 VRX983140:VRY983140 WBT983140:WBU983140 WLP983140:WLQ983140 WVL983140:WVM983140 D120:E120 IZ120:JA120 SV120:SW120 ACR120:ACS120 AMN120:AMO120 AWJ120:AWK120 BGF120:BGG120 BQB120:BQC120 BZX120:BZY120 CJT120:CJU120 CTP120:CTQ120 DDL120:DDM120 DNH120:DNI120 DXD120:DXE120 EGZ120:EHA120 EQV120:EQW120 FAR120:FAS120 FKN120:FKO120 FUJ120:FUK120 GEF120:GEG120 GOB120:GOC120 GXX120:GXY120 HHT120:HHU120 HRP120:HRQ120 IBL120:IBM120 ILH120:ILI120 IVD120:IVE120 JEZ120:JFA120 JOV120:JOW120 JYR120:JYS120 KIN120:KIO120 KSJ120:KSK120 LCF120:LCG120 LMB120:LMC120 LVX120:LVY120 MFT120:MFU120 MPP120:MPQ120 MZL120:MZM120 NJH120:NJI120 NTD120:NTE120 OCZ120:ODA120 OMV120:OMW120 OWR120:OWS120 PGN120:PGO120 PQJ120:PQK120 QAF120:QAG120 QKB120:QKC120 QTX120:QTY120 RDT120:RDU120 RNP120:RNQ120 RXL120:RXM120 SHH120:SHI120 SRD120:SRE120 TAZ120:TBA120 TKV120:TKW120 TUR120:TUS120 UEN120:UEO120 UOJ120:UOK120 UYF120:UYG120 VIB120:VIC120 VRX120:VRY120 WBT120:WBU120 WLP120:WLQ120 WVL120:WVM120 D65656:E65656 IZ65656:JA65656 SV65656:SW65656 ACR65656:ACS65656 AMN65656:AMO65656 AWJ65656:AWK65656 BGF65656:BGG65656 BQB65656:BQC65656 BZX65656:BZY65656 CJT65656:CJU65656 CTP65656:CTQ65656 DDL65656:DDM65656 DNH65656:DNI65656 DXD65656:DXE65656 EGZ65656:EHA65656 EQV65656:EQW65656 FAR65656:FAS65656 FKN65656:FKO65656 FUJ65656:FUK65656 GEF65656:GEG65656 GOB65656:GOC65656 GXX65656:GXY65656 HHT65656:HHU65656 HRP65656:HRQ65656 IBL65656:IBM65656 ILH65656:ILI65656 IVD65656:IVE65656 JEZ65656:JFA65656 JOV65656:JOW65656 JYR65656:JYS65656 KIN65656:KIO65656 KSJ65656:KSK65656 LCF65656:LCG65656 LMB65656:LMC65656 LVX65656:LVY65656 MFT65656:MFU65656 MPP65656:MPQ65656 MZL65656:MZM65656 NJH65656:NJI65656 NTD65656:NTE65656 OCZ65656:ODA65656 OMV65656:OMW65656 OWR65656:OWS65656 PGN65656:PGO65656 PQJ65656:PQK65656 QAF65656:QAG65656 QKB65656:QKC65656 QTX65656:QTY65656 RDT65656:RDU65656 RNP65656:RNQ65656 RXL65656:RXM65656 SHH65656:SHI65656 SRD65656:SRE65656 TAZ65656:TBA65656 TKV65656:TKW65656 TUR65656:TUS65656 UEN65656:UEO65656 UOJ65656:UOK65656 UYF65656:UYG65656 VIB65656:VIC65656 VRX65656:VRY65656 WBT65656:WBU65656 WLP65656:WLQ65656 WVL65656:WVM65656 D131192:E131192 IZ131192:JA131192 SV131192:SW131192 ACR131192:ACS131192 AMN131192:AMO131192 AWJ131192:AWK131192 BGF131192:BGG131192 BQB131192:BQC131192 BZX131192:BZY131192 CJT131192:CJU131192 CTP131192:CTQ131192 DDL131192:DDM131192 DNH131192:DNI131192 DXD131192:DXE131192 EGZ131192:EHA131192 EQV131192:EQW131192 FAR131192:FAS131192 FKN131192:FKO131192 FUJ131192:FUK131192 GEF131192:GEG131192 GOB131192:GOC131192 GXX131192:GXY131192 HHT131192:HHU131192 HRP131192:HRQ131192 IBL131192:IBM131192 ILH131192:ILI131192 IVD131192:IVE131192 JEZ131192:JFA131192 JOV131192:JOW131192 JYR131192:JYS131192 KIN131192:KIO131192 KSJ131192:KSK131192 LCF131192:LCG131192 LMB131192:LMC131192 LVX131192:LVY131192 MFT131192:MFU131192 MPP131192:MPQ131192 MZL131192:MZM131192 NJH131192:NJI131192 NTD131192:NTE131192 OCZ131192:ODA131192 OMV131192:OMW131192 OWR131192:OWS131192 PGN131192:PGO131192 PQJ131192:PQK131192 QAF131192:QAG131192 QKB131192:QKC131192 QTX131192:QTY131192 RDT131192:RDU131192 RNP131192:RNQ131192 RXL131192:RXM131192 SHH131192:SHI131192 SRD131192:SRE131192 TAZ131192:TBA131192 TKV131192:TKW131192 TUR131192:TUS131192 UEN131192:UEO131192 UOJ131192:UOK131192 UYF131192:UYG131192 VIB131192:VIC131192 VRX131192:VRY131192 WBT131192:WBU131192 WLP131192:WLQ131192 WVL131192:WVM131192 D196728:E196728 IZ196728:JA196728 SV196728:SW196728 ACR196728:ACS196728 AMN196728:AMO196728 AWJ196728:AWK196728 BGF196728:BGG196728 BQB196728:BQC196728 BZX196728:BZY196728 CJT196728:CJU196728 CTP196728:CTQ196728 DDL196728:DDM196728 DNH196728:DNI196728 DXD196728:DXE196728 EGZ196728:EHA196728 EQV196728:EQW196728 FAR196728:FAS196728 FKN196728:FKO196728 FUJ196728:FUK196728 GEF196728:GEG196728 GOB196728:GOC196728 GXX196728:GXY196728 HHT196728:HHU196728 HRP196728:HRQ196728 IBL196728:IBM196728 ILH196728:ILI196728 IVD196728:IVE196728 JEZ196728:JFA196728 JOV196728:JOW196728 JYR196728:JYS196728 KIN196728:KIO196728 KSJ196728:KSK196728 LCF196728:LCG196728 LMB196728:LMC196728 LVX196728:LVY196728 MFT196728:MFU196728 MPP196728:MPQ196728 MZL196728:MZM196728 NJH196728:NJI196728 NTD196728:NTE196728 OCZ196728:ODA196728 OMV196728:OMW196728 OWR196728:OWS196728 PGN196728:PGO196728 PQJ196728:PQK196728 QAF196728:QAG196728 QKB196728:QKC196728 QTX196728:QTY196728 RDT196728:RDU196728 RNP196728:RNQ196728 RXL196728:RXM196728 SHH196728:SHI196728 SRD196728:SRE196728 TAZ196728:TBA196728 TKV196728:TKW196728 TUR196728:TUS196728 UEN196728:UEO196728 UOJ196728:UOK196728 UYF196728:UYG196728 VIB196728:VIC196728 VRX196728:VRY196728 WBT196728:WBU196728 WLP196728:WLQ196728 WVL196728:WVM196728 D262264:E262264 IZ262264:JA262264 SV262264:SW262264 ACR262264:ACS262264 AMN262264:AMO262264 AWJ262264:AWK262264 BGF262264:BGG262264 BQB262264:BQC262264 BZX262264:BZY262264 CJT262264:CJU262264 CTP262264:CTQ262264 DDL262264:DDM262264 DNH262264:DNI262264 DXD262264:DXE262264 EGZ262264:EHA262264 EQV262264:EQW262264 FAR262264:FAS262264 FKN262264:FKO262264 FUJ262264:FUK262264 GEF262264:GEG262264 GOB262264:GOC262264 GXX262264:GXY262264 HHT262264:HHU262264 HRP262264:HRQ262264 IBL262264:IBM262264 ILH262264:ILI262264 IVD262264:IVE262264 JEZ262264:JFA262264 JOV262264:JOW262264 JYR262264:JYS262264 KIN262264:KIO262264 KSJ262264:KSK262264 LCF262264:LCG262264 LMB262264:LMC262264 LVX262264:LVY262264 MFT262264:MFU262264 MPP262264:MPQ262264 MZL262264:MZM262264 NJH262264:NJI262264 NTD262264:NTE262264 OCZ262264:ODA262264 OMV262264:OMW262264 OWR262264:OWS262264 PGN262264:PGO262264 PQJ262264:PQK262264 QAF262264:QAG262264 QKB262264:QKC262264 QTX262264:QTY262264 RDT262264:RDU262264 RNP262264:RNQ262264 RXL262264:RXM262264 SHH262264:SHI262264 SRD262264:SRE262264 TAZ262264:TBA262264 TKV262264:TKW262264 TUR262264:TUS262264 UEN262264:UEO262264 UOJ262264:UOK262264 UYF262264:UYG262264 VIB262264:VIC262264 VRX262264:VRY262264 WBT262264:WBU262264 WLP262264:WLQ262264 WVL262264:WVM262264 D327800:E327800 IZ327800:JA327800 SV327800:SW327800 ACR327800:ACS327800 AMN327800:AMO327800 AWJ327800:AWK327800 BGF327800:BGG327800 BQB327800:BQC327800 BZX327800:BZY327800 CJT327800:CJU327800 CTP327800:CTQ327800 DDL327800:DDM327800 DNH327800:DNI327800 DXD327800:DXE327800 EGZ327800:EHA327800 EQV327800:EQW327800 FAR327800:FAS327800 FKN327800:FKO327800 FUJ327800:FUK327800 GEF327800:GEG327800 GOB327800:GOC327800 GXX327800:GXY327800 HHT327800:HHU327800 HRP327800:HRQ327800 IBL327800:IBM327800 ILH327800:ILI327800 IVD327800:IVE327800 JEZ327800:JFA327800 JOV327800:JOW327800 JYR327800:JYS327800 KIN327800:KIO327800 KSJ327800:KSK327800 LCF327800:LCG327800 LMB327800:LMC327800 LVX327800:LVY327800 MFT327800:MFU327800 MPP327800:MPQ327800 MZL327800:MZM327800 NJH327800:NJI327800 NTD327800:NTE327800 OCZ327800:ODA327800 OMV327800:OMW327800 OWR327800:OWS327800 PGN327800:PGO327800 PQJ327800:PQK327800 QAF327800:QAG327800 QKB327800:QKC327800 QTX327800:QTY327800 RDT327800:RDU327800 RNP327800:RNQ327800 RXL327800:RXM327800 SHH327800:SHI327800 SRD327800:SRE327800 TAZ327800:TBA327800 TKV327800:TKW327800 TUR327800:TUS327800 UEN327800:UEO327800 UOJ327800:UOK327800 UYF327800:UYG327800 VIB327800:VIC327800 VRX327800:VRY327800 WBT327800:WBU327800 WLP327800:WLQ327800 WVL327800:WVM327800 D393336:E393336 IZ393336:JA393336 SV393336:SW393336 ACR393336:ACS393336 AMN393336:AMO393336 AWJ393336:AWK393336 BGF393336:BGG393336 BQB393336:BQC393336 BZX393336:BZY393336 CJT393336:CJU393336 CTP393336:CTQ393336 DDL393336:DDM393336 DNH393336:DNI393336 DXD393336:DXE393336 EGZ393336:EHA393336 EQV393336:EQW393336 FAR393336:FAS393336 FKN393336:FKO393336 FUJ393336:FUK393336 GEF393336:GEG393336 GOB393336:GOC393336 GXX393336:GXY393336 HHT393336:HHU393336 HRP393336:HRQ393336 IBL393336:IBM393336 ILH393336:ILI393336 IVD393336:IVE393336 JEZ393336:JFA393336 JOV393336:JOW393336 JYR393336:JYS393336 KIN393336:KIO393336 KSJ393336:KSK393336 LCF393336:LCG393336 LMB393336:LMC393336 LVX393336:LVY393336 MFT393336:MFU393336 MPP393336:MPQ393336 MZL393336:MZM393336 NJH393336:NJI393336 NTD393336:NTE393336 OCZ393336:ODA393336 OMV393336:OMW393336 OWR393336:OWS393336 PGN393336:PGO393336 PQJ393336:PQK393336 QAF393336:QAG393336 QKB393336:QKC393336 QTX393336:QTY393336 RDT393336:RDU393336 RNP393336:RNQ393336 RXL393336:RXM393336 SHH393336:SHI393336 SRD393336:SRE393336 TAZ393336:TBA393336 TKV393336:TKW393336 TUR393336:TUS393336 UEN393336:UEO393336 UOJ393336:UOK393336 UYF393336:UYG393336 VIB393336:VIC393336 VRX393336:VRY393336 WBT393336:WBU393336 WLP393336:WLQ393336 WVL393336:WVM393336 D458872:E458872 IZ458872:JA458872 SV458872:SW458872 ACR458872:ACS458872 AMN458872:AMO458872 AWJ458872:AWK458872 BGF458872:BGG458872 BQB458872:BQC458872 BZX458872:BZY458872 CJT458872:CJU458872 CTP458872:CTQ458872 DDL458872:DDM458872 DNH458872:DNI458872 DXD458872:DXE458872 EGZ458872:EHA458872 EQV458872:EQW458872 FAR458872:FAS458872 FKN458872:FKO458872 FUJ458872:FUK458872 GEF458872:GEG458872 GOB458872:GOC458872 GXX458872:GXY458872 HHT458872:HHU458872 HRP458872:HRQ458872 IBL458872:IBM458872 ILH458872:ILI458872 IVD458872:IVE458872 JEZ458872:JFA458872 JOV458872:JOW458872 JYR458872:JYS458872 KIN458872:KIO458872 KSJ458872:KSK458872 LCF458872:LCG458872 LMB458872:LMC458872 LVX458872:LVY458872 MFT458872:MFU458872 MPP458872:MPQ458872 MZL458872:MZM458872 NJH458872:NJI458872 NTD458872:NTE458872 OCZ458872:ODA458872 OMV458872:OMW458872 OWR458872:OWS458872 PGN458872:PGO458872 PQJ458872:PQK458872 QAF458872:QAG458872 QKB458872:QKC458872 QTX458872:QTY458872 RDT458872:RDU458872 RNP458872:RNQ458872 RXL458872:RXM458872 SHH458872:SHI458872 SRD458872:SRE458872 TAZ458872:TBA458872 TKV458872:TKW458872 TUR458872:TUS458872 UEN458872:UEO458872 UOJ458872:UOK458872 UYF458872:UYG458872 VIB458872:VIC458872 VRX458872:VRY458872 WBT458872:WBU458872 WLP458872:WLQ458872 WVL458872:WVM458872 D524408:E524408 IZ524408:JA524408 SV524408:SW524408 ACR524408:ACS524408 AMN524408:AMO524408 AWJ524408:AWK524408 BGF524408:BGG524408 BQB524408:BQC524408 BZX524408:BZY524408 CJT524408:CJU524408 CTP524408:CTQ524408 DDL524408:DDM524408 DNH524408:DNI524408 DXD524408:DXE524408 EGZ524408:EHA524408 EQV524408:EQW524408 FAR524408:FAS524408 FKN524408:FKO524408 FUJ524408:FUK524408 GEF524408:GEG524408 GOB524408:GOC524408 GXX524408:GXY524408 HHT524408:HHU524408 HRP524408:HRQ524408 IBL524408:IBM524408 ILH524408:ILI524408 IVD524408:IVE524408 JEZ524408:JFA524408 JOV524408:JOW524408 JYR524408:JYS524408 KIN524408:KIO524408 KSJ524408:KSK524408 LCF524408:LCG524408 LMB524408:LMC524408 LVX524408:LVY524408 MFT524408:MFU524408 MPP524408:MPQ524408 MZL524408:MZM524408 NJH524408:NJI524408 NTD524408:NTE524408 OCZ524408:ODA524408 OMV524408:OMW524408 OWR524408:OWS524408 PGN524408:PGO524408 PQJ524408:PQK524408 QAF524408:QAG524408 QKB524408:QKC524408 QTX524408:QTY524408 RDT524408:RDU524408 RNP524408:RNQ524408 RXL524408:RXM524408 SHH524408:SHI524408 SRD524408:SRE524408 TAZ524408:TBA524408 TKV524408:TKW524408 TUR524408:TUS524408 UEN524408:UEO524408 UOJ524408:UOK524408 UYF524408:UYG524408 VIB524408:VIC524408 VRX524408:VRY524408 WBT524408:WBU524408 WLP524408:WLQ524408 WVL524408:WVM524408 D589944:E589944 IZ589944:JA589944 SV589944:SW589944 ACR589944:ACS589944 AMN589944:AMO589944 AWJ589944:AWK589944 BGF589944:BGG589944 BQB589944:BQC589944 BZX589944:BZY589944 CJT589944:CJU589944 CTP589944:CTQ589944 DDL589944:DDM589944 DNH589944:DNI589944 DXD589944:DXE589944 EGZ589944:EHA589944 EQV589944:EQW589944 FAR589944:FAS589944 FKN589944:FKO589944 FUJ589944:FUK589944 GEF589944:GEG589944 GOB589944:GOC589944 GXX589944:GXY589944 HHT589944:HHU589944 HRP589944:HRQ589944 IBL589944:IBM589944 ILH589944:ILI589944 IVD589944:IVE589944 JEZ589944:JFA589944 JOV589944:JOW589944 JYR589944:JYS589944 KIN589944:KIO589944 KSJ589944:KSK589944 LCF589944:LCG589944 LMB589944:LMC589944 LVX589944:LVY589944 MFT589944:MFU589944 MPP589944:MPQ589944 MZL589944:MZM589944 NJH589944:NJI589944 NTD589944:NTE589944 OCZ589944:ODA589944 OMV589944:OMW589944 OWR589944:OWS589944 PGN589944:PGO589944 PQJ589944:PQK589944 QAF589944:QAG589944 QKB589944:QKC589944 QTX589944:QTY589944 RDT589944:RDU589944 RNP589944:RNQ589944 RXL589944:RXM589944 SHH589944:SHI589944 SRD589944:SRE589944 TAZ589944:TBA589944 TKV589944:TKW589944 TUR589944:TUS589944 UEN589944:UEO589944 UOJ589944:UOK589944 UYF589944:UYG589944 VIB589944:VIC589944 VRX589944:VRY589944 WBT589944:WBU589944 WLP589944:WLQ589944 WVL589944:WVM589944 D655480:E655480 IZ655480:JA655480 SV655480:SW655480 ACR655480:ACS655480 AMN655480:AMO655480 AWJ655480:AWK655480 BGF655480:BGG655480 BQB655480:BQC655480 BZX655480:BZY655480 CJT655480:CJU655480 CTP655480:CTQ655480 DDL655480:DDM655480 DNH655480:DNI655480 DXD655480:DXE655480 EGZ655480:EHA655480 EQV655480:EQW655480 FAR655480:FAS655480 FKN655480:FKO655480 FUJ655480:FUK655480 GEF655480:GEG655480 GOB655480:GOC655480 GXX655480:GXY655480 HHT655480:HHU655480 HRP655480:HRQ655480 IBL655480:IBM655480 ILH655480:ILI655480 IVD655480:IVE655480 JEZ655480:JFA655480 JOV655480:JOW655480 JYR655480:JYS655480 KIN655480:KIO655480 KSJ655480:KSK655480 LCF655480:LCG655480 LMB655480:LMC655480 LVX655480:LVY655480 MFT655480:MFU655480 MPP655480:MPQ655480 MZL655480:MZM655480 NJH655480:NJI655480 NTD655480:NTE655480 OCZ655480:ODA655480 OMV655480:OMW655480 OWR655480:OWS655480 PGN655480:PGO655480 PQJ655480:PQK655480 QAF655480:QAG655480 QKB655480:QKC655480 QTX655480:QTY655480 RDT655480:RDU655480 RNP655480:RNQ655480 RXL655480:RXM655480 SHH655480:SHI655480 SRD655480:SRE655480 TAZ655480:TBA655480 TKV655480:TKW655480 TUR655480:TUS655480 UEN655480:UEO655480 UOJ655480:UOK655480 UYF655480:UYG655480 VIB655480:VIC655480 VRX655480:VRY655480 WBT655480:WBU655480 WLP655480:WLQ655480 WVL655480:WVM655480 D721016:E721016 IZ721016:JA721016 SV721016:SW721016 ACR721016:ACS721016 AMN721016:AMO721016 AWJ721016:AWK721016 BGF721016:BGG721016 BQB721016:BQC721016 BZX721016:BZY721016 CJT721016:CJU721016 CTP721016:CTQ721016 DDL721016:DDM721016 DNH721016:DNI721016 DXD721016:DXE721016 EGZ721016:EHA721016 EQV721016:EQW721016 FAR721016:FAS721016 FKN721016:FKO721016 FUJ721016:FUK721016 GEF721016:GEG721016 GOB721016:GOC721016 GXX721016:GXY721016 HHT721016:HHU721016 HRP721016:HRQ721016 IBL721016:IBM721016 ILH721016:ILI721016 IVD721016:IVE721016 JEZ721016:JFA721016 JOV721016:JOW721016 JYR721016:JYS721016 KIN721016:KIO721016 KSJ721016:KSK721016 LCF721016:LCG721016 LMB721016:LMC721016 LVX721016:LVY721016 MFT721016:MFU721016 MPP721016:MPQ721016 MZL721016:MZM721016 NJH721016:NJI721016 NTD721016:NTE721016 OCZ721016:ODA721016 OMV721016:OMW721016 OWR721016:OWS721016 PGN721016:PGO721016 PQJ721016:PQK721016 QAF721016:QAG721016 QKB721016:QKC721016 QTX721016:QTY721016 RDT721016:RDU721016 RNP721016:RNQ721016 RXL721016:RXM721016 SHH721016:SHI721016 SRD721016:SRE721016 TAZ721016:TBA721016 TKV721016:TKW721016 TUR721016:TUS721016 UEN721016:UEO721016 UOJ721016:UOK721016 UYF721016:UYG721016 VIB721016:VIC721016 VRX721016:VRY721016 WBT721016:WBU721016 WLP721016:WLQ721016 WVL721016:WVM721016 D786552:E786552 IZ786552:JA786552 SV786552:SW786552 ACR786552:ACS786552 AMN786552:AMO786552 AWJ786552:AWK786552 BGF786552:BGG786552 BQB786552:BQC786552 BZX786552:BZY786552 CJT786552:CJU786552 CTP786552:CTQ786552 DDL786552:DDM786552 DNH786552:DNI786552 DXD786552:DXE786552 EGZ786552:EHA786552 EQV786552:EQW786552 FAR786552:FAS786552 FKN786552:FKO786552 FUJ786552:FUK786552 GEF786552:GEG786552 GOB786552:GOC786552 GXX786552:GXY786552 HHT786552:HHU786552 HRP786552:HRQ786552 IBL786552:IBM786552 ILH786552:ILI786552 IVD786552:IVE786552 JEZ786552:JFA786552 JOV786552:JOW786552 JYR786552:JYS786552 KIN786552:KIO786552 KSJ786552:KSK786552 LCF786552:LCG786552 LMB786552:LMC786552 LVX786552:LVY786552 MFT786552:MFU786552 MPP786552:MPQ786552 MZL786552:MZM786552 NJH786552:NJI786552 NTD786552:NTE786552 OCZ786552:ODA786552 OMV786552:OMW786552 OWR786552:OWS786552 PGN786552:PGO786552 PQJ786552:PQK786552 QAF786552:QAG786552 QKB786552:QKC786552 QTX786552:QTY786552 RDT786552:RDU786552 RNP786552:RNQ786552 RXL786552:RXM786552 SHH786552:SHI786552 SRD786552:SRE786552 TAZ786552:TBA786552 TKV786552:TKW786552 TUR786552:TUS786552 UEN786552:UEO786552 UOJ786552:UOK786552 UYF786552:UYG786552 VIB786552:VIC786552 VRX786552:VRY786552 WBT786552:WBU786552 WLP786552:WLQ786552 WVL786552:WVM786552 D852088:E852088 IZ852088:JA852088 SV852088:SW852088 ACR852088:ACS852088 AMN852088:AMO852088 AWJ852088:AWK852088 BGF852088:BGG852088 BQB852088:BQC852088 BZX852088:BZY852088 CJT852088:CJU852088 CTP852088:CTQ852088 DDL852088:DDM852088 DNH852088:DNI852088 DXD852088:DXE852088 EGZ852088:EHA852088 EQV852088:EQW852088 FAR852088:FAS852088 FKN852088:FKO852088 FUJ852088:FUK852088 GEF852088:GEG852088 GOB852088:GOC852088 GXX852088:GXY852088 HHT852088:HHU852088 HRP852088:HRQ852088 IBL852088:IBM852088 ILH852088:ILI852088 IVD852088:IVE852088 JEZ852088:JFA852088 JOV852088:JOW852088 JYR852088:JYS852088 KIN852088:KIO852088 KSJ852088:KSK852088 LCF852088:LCG852088 LMB852088:LMC852088 LVX852088:LVY852088 MFT852088:MFU852088 MPP852088:MPQ852088 MZL852088:MZM852088 NJH852088:NJI852088 NTD852088:NTE852088 OCZ852088:ODA852088 OMV852088:OMW852088 OWR852088:OWS852088 PGN852088:PGO852088 PQJ852088:PQK852088 QAF852088:QAG852088 QKB852088:QKC852088 QTX852088:QTY852088 RDT852088:RDU852088 RNP852088:RNQ852088 RXL852088:RXM852088 SHH852088:SHI852088 SRD852088:SRE852088 TAZ852088:TBA852088 TKV852088:TKW852088 TUR852088:TUS852088 UEN852088:UEO852088 UOJ852088:UOK852088 UYF852088:UYG852088 VIB852088:VIC852088 VRX852088:VRY852088 WBT852088:WBU852088 WLP852088:WLQ852088 WVL852088:WVM852088 D917624:E917624 IZ917624:JA917624 SV917624:SW917624 ACR917624:ACS917624 AMN917624:AMO917624 AWJ917624:AWK917624 BGF917624:BGG917624 BQB917624:BQC917624 BZX917624:BZY917624 CJT917624:CJU917624 CTP917624:CTQ917624 DDL917624:DDM917624 DNH917624:DNI917624 DXD917624:DXE917624 EGZ917624:EHA917624 EQV917624:EQW917624 FAR917624:FAS917624 FKN917624:FKO917624 FUJ917624:FUK917624 GEF917624:GEG917624 GOB917624:GOC917624 GXX917624:GXY917624 HHT917624:HHU917624 HRP917624:HRQ917624 IBL917624:IBM917624 ILH917624:ILI917624 IVD917624:IVE917624 JEZ917624:JFA917624 JOV917624:JOW917624 JYR917624:JYS917624 KIN917624:KIO917624 KSJ917624:KSK917624 LCF917624:LCG917624 LMB917624:LMC917624 LVX917624:LVY917624 MFT917624:MFU917624 MPP917624:MPQ917624 MZL917624:MZM917624 NJH917624:NJI917624 NTD917624:NTE917624 OCZ917624:ODA917624 OMV917624:OMW917624 OWR917624:OWS917624 PGN917624:PGO917624 PQJ917624:PQK917624 QAF917624:QAG917624 QKB917624:QKC917624 QTX917624:QTY917624 RDT917624:RDU917624 RNP917624:RNQ917624 RXL917624:RXM917624 SHH917624:SHI917624 SRD917624:SRE917624 TAZ917624:TBA917624 TKV917624:TKW917624 TUR917624:TUS917624 UEN917624:UEO917624 UOJ917624:UOK917624 UYF917624:UYG917624 VIB917624:VIC917624 VRX917624:VRY917624 WBT917624:WBU917624 WLP917624:WLQ917624 WVL917624:WVM917624 D983160:E983160 IZ983160:JA983160 SV983160:SW983160 ACR983160:ACS983160 AMN983160:AMO983160 AWJ983160:AWK983160 BGF983160:BGG983160 BQB983160:BQC983160 BZX983160:BZY983160 CJT983160:CJU983160 CTP983160:CTQ983160 DDL983160:DDM983160 DNH983160:DNI983160 DXD983160:DXE983160 EGZ983160:EHA983160 EQV983160:EQW983160 FAR983160:FAS983160 FKN983160:FKO983160 FUJ983160:FUK983160 GEF983160:GEG983160 GOB983160:GOC983160 GXX983160:GXY983160 HHT983160:HHU983160 HRP983160:HRQ983160 IBL983160:IBM983160 ILH983160:ILI983160 IVD983160:IVE983160 JEZ983160:JFA983160 JOV983160:JOW983160 JYR983160:JYS983160 KIN983160:KIO983160 KSJ983160:KSK983160 LCF983160:LCG983160 LMB983160:LMC983160 LVX983160:LVY983160 MFT983160:MFU983160 MPP983160:MPQ983160 MZL983160:MZM983160 NJH983160:NJI983160 NTD983160:NTE983160 OCZ983160:ODA983160 OMV983160:OMW983160 OWR983160:OWS983160 PGN983160:PGO983160 PQJ983160:PQK983160 QAF983160:QAG983160 QKB983160:QKC983160 QTX983160:QTY983160 RDT983160:RDU983160 RNP983160:RNQ983160 RXL983160:RXM983160 SHH983160:SHI983160 SRD983160:SRE983160 TAZ983160:TBA983160 TKV983160:TKW983160 TUR983160:TUS983160 UEN983160:UEO983160 UOJ983160:UOK983160 UYF983160:UYG983160 VIB983160:VIC983160 VRX983160:VRY983160 WBT983160:WBU983160 WLP983160:WLQ983160 WVL983160:WVM983160 D104:E104 IZ104:JA104 SV104:SW104 ACR104:ACS104 AMN104:AMO104 AWJ104:AWK104 BGF104:BGG104 BQB104:BQC104 BZX104:BZY104 CJT104:CJU104 CTP104:CTQ104 DDL104:DDM104 DNH104:DNI104 DXD104:DXE104 EGZ104:EHA104 EQV104:EQW104 FAR104:FAS104 FKN104:FKO104 FUJ104:FUK104 GEF104:GEG104 GOB104:GOC104 GXX104:GXY104 HHT104:HHU104 HRP104:HRQ104 IBL104:IBM104 ILH104:ILI104 IVD104:IVE104 JEZ104:JFA104 JOV104:JOW104 JYR104:JYS104 KIN104:KIO104 KSJ104:KSK104 LCF104:LCG104 LMB104:LMC104 LVX104:LVY104 MFT104:MFU104 MPP104:MPQ104 MZL104:MZM104 NJH104:NJI104 NTD104:NTE104 OCZ104:ODA104 OMV104:OMW104 OWR104:OWS104 PGN104:PGO104 PQJ104:PQK104 QAF104:QAG104 QKB104:QKC104 QTX104:QTY104 RDT104:RDU104 RNP104:RNQ104 RXL104:RXM104 SHH104:SHI104 SRD104:SRE104 TAZ104:TBA104 TKV104:TKW104 TUR104:TUS104 UEN104:UEO104 UOJ104:UOK104 UYF104:UYG104 VIB104:VIC104 VRX104:VRY104 WBT104:WBU104 WLP104:WLQ104 WVL104:WVM104 D65640:E65640 IZ65640:JA65640 SV65640:SW65640 ACR65640:ACS65640 AMN65640:AMO65640 AWJ65640:AWK65640 BGF65640:BGG65640 BQB65640:BQC65640 BZX65640:BZY65640 CJT65640:CJU65640 CTP65640:CTQ65640 DDL65640:DDM65640 DNH65640:DNI65640 DXD65640:DXE65640 EGZ65640:EHA65640 EQV65640:EQW65640 FAR65640:FAS65640 FKN65640:FKO65640 FUJ65640:FUK65640 GEF65640:GEG65640 GOB65640:GOC65640 GXX65640:GXY65640 HHT65640:HHU65640 HRP65640:HRQ65640 IBL65640:IBM65640 ILH65640:ILI65640 IVD65640:IVE65640 JEZ65640:JFA65640 JOV65640:JOW65640 JYR65640:JYS65640 KIN65640:KIO65640 KSJ65640:KSK65640 LCF65640:LCG65640 LMB65640:LMC65640 LVX65640:LVY65640 MFT65640:MFU65640 MPP65640:MPQ65640 MZL65640:MZM65640 NJH65640:NJI65640 NTD65640:NTE65640 OCZ65640:ODA65640 OMV65640:OMW65640 OWR65640:OWS65640 PGN65640:PGO65640 PQJ65640:PQK65640 QAF65640:QAG65640 QKB65640:QKC65640 QTX65640:QTY65640 RDT65640:RDU65640 RNP65640:RNQ65640 RXL65640:RXM65640 SHH65640:SHI65640 SRD65640:SRE65640 TAZ65640:TBA65640 TKV65640:TKW65640 TUR65640:TUS65640 UEN65640:UEO65640 UOJ65640:UOK65640 UYF65640:UYG65640 VIB65640:VIC65640 VRX65640:VRY65640 WBT65640:WBU65640 WLP65640:WLQ65640 WVL65640:WVM65640 D131176:E131176 IZ131176:JA131176 SV131176:SW131176 ACR131176:ACS131176 AMN131176:AMO131176 AWJ131176:AWK131176 BGF131176:BGG131176 BQB131176:BQC131176 BZX131176:BZY131176 CJT131176:CJU131176 CTP131176:CTQ131176 DDL131176:DDM131176 DNH131176:DNI131176 DXD131176:DXE131176 EGZ131176:EHA131176 EQV131176:EQW131176 FAR131176:FAS131176 FKN131176:FKO131176 FUJ131176:FUK131176 GEF131176:GEG131176 GOB131176:GOC131176 GXX131176:GXY131176 HHT131176:HHU131176 HRP131176:HRQ131176 IBL131176:IBM131176 ILH131176:ILI131176 IVD131176:IVE131176 JEZ131176:JFA131176 JOV131176:JOW131176 JYR131176:JYS131176 KIN131176:KIO131176 KSJ131176:KSK131176 LCF131176:LCG131176 LMB131176:LMC131176 LVX131176:LVY131176 MFT131176:MFU131176 MPP131176:MPQ131176 MZL131176:MZM131176 NJH131176:NJI131176 NTD131176:NTE131176 OCZ131176:ODA131176 OMV131176:OMW131176 OWR131176:OWS131176 PGN131176:PGO131176 PQJ131176:PQK131176 QAF131176:QAG131176 QKB131176:QKC131176 QTX131176:QTY131176 RDT131176:RDU131176 RNP131176:RNQ131176 RXL131176:RXM131176 SHH131176:SHI131176 SRD131176:SRE131176 TAZ131176:TBA131176 TKV131176:TKW131176 TUR131176:TUS131176 UEN131176:UEO131176 UOJ131176:UOK131176 UYF131176:UYG131176 VIB131176:VIC131176 VRX131176:VRY131176 WBT131176:WBU131176 WLP131176:WLQ131176 WVL131176:WVM131176 D196712:E196712 IZ196712:JA196712 SV196712:SW196712 ACR196712:ACS196712 AMN196712:AMO196712 AWJ196712:AWK196712 BGF196712:BGG196712 BQB196712:BQC196712 BZX196712:BZY196712 CJT196712:CJU196712 CTP196712:CTQ196712 DDL196712:DDM196712 DNH196712:DNI196712 DXD196712:DXE196712 EGZ196712:EHA196712 EQV196712:EQW196712 FAR196712:FAS196712 FKN196712:FKO196712 FUJ196712:FUK196712 GEF196712:GEG196712 GOB196712:GOC196712 GXX196712:GXY196712 HHT196712:HHU196712 HRP196712:HRQ196712 IBL196712:IBM196712 ILH196712:ILI196712 IVD196712:IVE196712 JEZ196712:JFA196712 JOV196712:JOW196712 JYR196712:JYS196712 KIN196712:KIO196712 KSJ196712:KSK196712 LCF196712:LCG196712 LMB196712:LMC196712 LVX196712:LVY196712 MFT196712:MFU196712 MPP196712:MPQ196712 MZL196712:MZM196712 NJH196712:NJI196712 NTD196712:NTE196712 OCZ196712:ODA196712 OMV196712:OMW196712 OWR196712:OWS196712 PGN196712:PGO196712 PQJ196712:PQK196712 QAF196712:QAG196712 QKB196712:QKC196712 QTX196712:QTY196712 RDT196712:RDU196712 RNP196712:RNQ196712 RXL196712:RXM196712 SHH196712:SHI196712 SRD196712:SRE196712 TAZ196712:TBA196712 TKV196712:TKW196712 TUR196712:TUS196712 UEN196712:UEO196712 UOJ196712:UOK196712 UYF196712:UYG196712 VIB196712:VIC196712 VRX196712:VRY196712 WBT196712:WBU196712 WLP196712:WLQ196712 WVL196712:WVM196712 D262248:E262248 IZ262248:JA262248 SV262248:SW262248 ACR262248:ACS262248 AMN262248:AMO262248 AWJ262248:AWK262248 BGF262248:BGG262248 BQB262248:BQC262248 BZX262248:BZY262248 CJT262248:CJU262248 CTP262248:CTQ262248 DDL262248:DDM262248 DNH262248:DNI262248 DXD262248:DXE262248 EGZ262248:EHA262248 EQV262248:EQW262248 FAR262248:FAS262248 FKN262248:FKO262248 FUJ262248:FUK262248 GEF262248:GEG262248 GOB262248:GOC262248 GXX262248:GXY262248 HHT262248:HHU262248 HRP262248:HRQ262248 IBL262248:IBM262248 ILH262248:ILI262248 IVD262248:IVE262248 JEZ262248:JFA262248 JOV262248:JOW262248 JYR262248:JYS262248 KIN262248:KIO262248 KSJ262248:KSK262248 LCF262248:LCG262248 LMB262248:LMC262248 LVX262248:LVY262248 MFT262248:MFU262248 MPP262248:MPQ262248 MZL262248:MZM262248 NJH262248:NJI262248 NTD262248:NTE262248 OCZ262248:ODA262248 OMV262248:OMW262248 OWR262248:OWS262248 PGN262248:PGO262248 PQJ262248:PQK262248 QAF262248:QAG262248 QKB262248:QKC262248 QTX262248:QTY262248 RDT262248:RDU262248 RNP262248:RNQ262248 RXL262248:RXM262248 SHH262248:SHI262248 SRD262248:SRE262248 TAZ262248:TBA262248 TKV262248:TKW262248 TUR262248:TUS262248 UEN262248:UEO262248 UOJ262248:UOK262248 UYF262248:UYG262248 VIB262248:VIC262248 VRX262248:VRY262248 WBT262248:WBU262248 WLP262248:WLQ262248 WVL262248:WVM262248 D327784:E327784 IZ327784:JA327784 SV327784:SW327784 ACR327784:ACS327784 AMN327784:AMO327784 AWJ327784:AWK327784 BGF327784:BGG327784 BQB327784:BQC327784 BZX327784:BZY327784 CJT327784:CJU327784 CTP327784:CTQ327784 DDL327784:DDM327784 DNH327784:DNI327784 DXD327784:DXE327784 EGZ327784:EHA327784 EQV327784:EQW327784 FAR327784:FAS327784 FKN327784:FKO327784 FUJ327784:FUK327784 GEF327784:GEG327784 GOB327784:GOC327784 GXX327784:GXY327784 HHT327784:HHU327784 HRP327784:HRQ327784 IBL327784:IBM327784 ILH327784:ILI327784 IVD327784:IVE327784 JEZ327784:JFA327784 JOV327784:JOW327784 JYR327784:JYS327784 KIN327784:KIO327784 KSJ327784:KSK327784 LCF327784:LCG327784 LMB327784:LMC327784 LVX327784:LVY327784 MFT327784:MFU327784 MPP327784:MPQ327784 MZL327784:MZM327784 NJH327784:NJI327784 NTD327784:NTE327784 OCZ327784:ODA327784 OMV327784:OMW327784 OWR327784:OWS327784 PGN327784:PGO327784 PQJ327784:PQK327784 QAF327784:QAG327784 QKB327784:QKC327784 QTX327784:QTY327784 RDT327784:RDU327784 RNP327784:RNQ327784 RXL327784:RXM327784 SHH327784:SHI327784 SRD327784:SRE327784 TAZ327784:TBA327784 TKV327784:TKW327784 TUR327784:TUS327784 UEN327784:UEO327784 UOJ327784:UOK327784 UYF327784:UYG327784 VIB327784:VIC327784 VRX327784:VRY327784 WBT327784:WBU327784 WLP327784:WLQ327784 WVL327784:WVM327784 D393320:E393320 IZ393320:JA393320 SV393320:SW393320 ACR393320:ACS393320 AMN393320:AMO393320 AWJ393320:AWK393320 BGF393320:BGG393320 BQB393320:BQC393320 BZX393320:BZY393320 CJT393320:CJU393320 CTP393320:CTQ393320 DDL393320:DDM393320 DNH393320:DNI393320 DXD393320:DXE393320 EGZ393320:EHA393320 EQV393320:EQW393320 FAR393320:FAS393320 FKN393320:FKO393320 FUJ393320:FUK393320 GEF393320:GEG393320 GOB393320:GOC393320 GXX393320:GXY393320 HHT393320:HHU393320 HRP393320:HRQ393320 IBL393320:IBM393320 ILH393320:ILI393320 IVD393320:IVE393320 JEZ393320:JFA393320 JOV393320:JOW393320 JYR393320:JYS393320 KIN393320:KIO393320 KSJ393320:KSK393320 LCF393320:LCG393320 LMB393320:LMC393320 LVX393320:LVY393320 MFT393320:MFU393320 MPP393320:MPQ393320 MZL393320:MZM393320 NJH393320:NJI393320 NTD393320:NTE393320 OCZ393320:ODA393320 OMV393320:OMW393320 OWR393320:OWS393320 PGN393320:PGO393320 PQJ393320:PQK393320 QAF393320:QAG393320 QKB393320:QKC393320 QTX393320:QTY393320 RDT393320:RDU393320 RNP393320:RNQ393320 RXL393320:RXM393320 SHH393320:SHI393320 SRD393320:SRE393320 TAZ393320:TBA393320 TKV393320:TKW393320 TUR393320:TUS393320 UEN393320:UEO393320 UOJ393320:UOK393320 UYF393320:UYG393320 VIB393320:VIC393320 VRX393320:VRY393320 WBT393320:WBU393320 WLP393320:WLQ393320 WVL393320:WVM393320 D458856:E458856 IZ458856:JA458856 SV458856:SW458856 ACR458856:ACS458856 AMN458856:AMO458856 AWJ458856:AWK458856 BGF458856:BGG458856 BQB458856:BQC458856 BZX458856:BZY458856 CJT458856:CJU458856 CTP458856:CTQ458856 DDL458856:DDM458856 DNH458856:DNI458856 DXD458856:DXE458856 EGZ458856:EHA458856 EQV458856:EQW458856 FAR458856:FAS458856 FKN458856:FKO458856 FUJ458856:FUK458856 GEF458856:GEG458856 GOB458856:GOC458856 GXX458856:GXY458856 HHT458856:HHU458856 HRP458856:HRQ458856 IBL458856:IBM458856 ILH458856:ILI458856 IVD458856:IVE458856 JEZ458856:JFA458856 JOV458856:JOW458856 JYR458856:JYS458856 KIN458856:KIO458856 KSJ458856:KSK458856 LCF458856:LCG458856 LMB458856:LMC458856 LVX458856:LVY458856 MFT458856:MFU458856 MPP458856:MPQ458856 MZL458856:MZM458856 NJH458856:NJI458856 NTD458856:NTE458856 OCZ458856:ODA458856 OMV458856:OMW458856 OWR458856:OWS458856 PGN458856:PGO458856 PQJ458856:PQK458856 QAF458856:QAG458856 QKB458856:QKC458856 QTX458856:QTY458856 RDT458856:RDU458856 RNP458856:RNQ458856 RXL458856:RXM458856 SHH458856:SHI458856 SRD458856:SRE458856 TAZ458856:TBA458856 TKV458856:TKW458856 TUR458856:TUS458856 UEN458856:UEO458856 UOJ458856:UOK458856 UYF458856:UYG458856 VIB458856:VIC458856 VRX458856:VRY458856 WBT458856:WBU458856 WLP458856:WLQ458856 WVL458856:WVM458856 D524392:E524392 IZ524392:JA524392 SV524392:SW524392 ACR524392:ACS524392 AMN524392:AMO524392 AWJ524392:AWK524392 BGF524392:BGG524392 BQB524392:BQC524392 BZX524392:BZY524392 CJT524392:CJU524392 CTP524392:CTQ524392 DDL524392:DDM524392 DNH524392:DNI524392 DXD524392:DXE524392 EGZ524392:EHA524392 EQV524392:EQW524392 FAR524392:FAS524392 FKN524392:FKO524392 FUJ524392:FUK524392 GEF524392:GEG524392 GOB524392:GOC524392 GXX524392:GXY524392 HHT524392:HHU524392 HRP524392:HRQ524392 IBL524392:IBM524392 ILH524392:ILI524392 IVD524392:IVE524392 JEZ524392:JFA524392 JOV524392:JOW524392 JYR524392:JYS524392 KIN524392:KIO524392 KSJ524392:KSK524392 LCF524392:LCG524392 LMB524392:LMC524392 LVX524392:LVY524392 MFT524392:MFU524392 MPP524392:MPQ524392 MZL524392:MZM524392 NJH524392:NJI524392 NTD524392:NTE524392 OCZ524392:ODA524392 OMV524392:OMW524392 OWR524392:OWS524392 PGN524392:PGO524392 PQJ524392:PQK524392 QAF524392:QAG524392 QKB524392:QKC524392 QTX524392:QTY524392 RDT524392:RDU524392 RNP524392:RNQ524392 RXL524392:RXM524392 SHH524392:SHI524392 SRD524392:SRE524392 TAZ524392:TBA524392 TKV524392:TKW524392 TUR524392:TUS524392 UEN524392:UEO524392 UOJ524392:UOK524392 UYF524392:UYG524392 VIB524392:VIC524392 VRX524392:VRY524392 WBT524392:WBU524392 WLP524392:WLQ524392 WVL524392:WVM524392 D589928:E589928 IZ589928:JA589928 SV589928:SW589928 ACR589928:ACS589928 AMN589928:AMO589928 AWJ589928:AWK589928 BGF589928:BGG589928 BQB589928:BQC589928 BZX589928:BZY589928 CJT589928:CJU589928 CTP589928:CTQ589928 DDL589928:DDM589928 DNH589928:DNI589928 DXD589928:DXE589928 EGZ589928:EHA589928 EQV589928:EQW589928 FAR589928:FAS589928 FKN589928:FKO589928 FUJ589928:FUK589928 GEF589928:GEG589928 GOB589928:GOC589928 GXX589928:GXY589928 HHT589928:HHU589928 HRP589928:HRQ589928 IBL589928:IBM589928 ILH589928:ILI589928 IVD589928:IVE589928 JEZ589928:JFA589928 JOV589928:JOW589928 JYR589928:JYS589928 KIN589928:KIO589928 KSJ589928:KSK589928 LCF589928:LCG589928 LMB589928:LMC589928 LVX589928:LVY589928 MFT589928:MFU589928 MPP589928:MPQ589928 MZL589928:MZM589928 NJH589928:NJI589928 NTD589928:NTE589928 OCZ589928:ODA589928 OMV589928:OMW589928 OWR589928:OWS589928 PGN589928:PGO589928 PQJ589928:PQK589928 QAF589928:QAG589928 QKB589928:QKC589928 QTX589928:QTY589928 RDT589928:RDU589928 RNP589928:RNQ589928 RXL589928:RXM589928 SHH589928:SHI589928 SRD589928:SRE589928 TAZ589928:TBA589928 TKV589928:TKW589928 TUR589928:TUS589928 UEN589928:UEO589928 UOJ589928:UOK589928 UYF589928:UYG589928 VIB589928:VIC589928 VRX589928:VRY589928 WBT589928:WBU589928 WLP589928:WLQ589928 WVL589928:WVM589928 D655464:E655464 IZ655464:JA655464 SV655464:SW655464 ACR655464:ACS655464 AMN655464:AMO655464 AWJ655464:AWK655464 BGF655464:BGG655464 BQB655464:BQC655464 BZX655464:BZY655464 CJT655464:CJU655464 CTP655464:CTQ655464 DDL655464:DDM655464 DNH655464:DNI655464 DXD655464:DXE655464 EGZ655464:EHA655464 EQV655464:EQW655464 FAR655464:FAS655464 FKN655464:FKO655464 FUJ655464:FUK655464 GEF655464:GEG655464 GOB655464:GOC655464 GXX655464:GXY655464 HHT655464:HHU655464 HRP655464:HRQ655464 IBL655464:IBM655464 ILH655464:ILI655464 IVD655464:IVE655464 JEZ655464:JFA655464 JOV655464:JOW655464 JYR655464:JYS655464 KIN655464:KIO655464 KSJ655464:KSK655464 LCF655464:LCG655464 LMB655464:LMC655464 LVX655464:LVY655464 MFT655464:MFU655464 MPP655464:MPQ655464 MZL655464:MZM655464 NJH655464:NJI655464 NTD655464:NTE655464 OCZ655464:ODA655464 OMV655464:OMW655464 OWR655464:OWS655464 PGN655464:PGO655464 PQJ655464:PQK655464 QAF655464:QAG655464 QKB655464:QKC655464 QTX655464:QTY655464 RDT655464:RDU655464 RNP655464:RNQ655464 RXL655464:RXM655464 SHH655464:SHI655464 SRD655464:SRE655464 TAZ655464:TBA655464 TKV655464:TKW655464 TUR655464:TUS655464 UEN655464:UEO655464 UOJ655464:UOK655464 UYF655464:UYG655464 VIB655464:VIC655464 VRX655464:VRY655464 WBT655464:WBU655464 WLP655464:WLQ655464 WVL655464:WVM655464 D721000:E721000 IZ721000:JA721000 SV721000:SW721000 ACR721000:ACS721000 AMN721000:AMO721000 AWJ721000:AWK721000 BGF721000:BGG721000 BQB721000:BQC721000 BZX721000:BZY721000 CJT721000:CJU721000 CTP721000:CTQ721000 DDL721000:DDM721000 DNH721000:DNI721000 DXD721000:DXE721000 EGZ721000:EHA721000 EQV721000:EQW721000 FAR721000:FAS721000 FKN721000:FKO721000 FUJ721000:FUK721000 GEF721000:GEG721000 GOB721000:GOC721000 GXX721000:GXY721000 HHT721000:HHU721000 HRP721000:HRQ721000 IBL721000:IBM721000 ILH721000:ILI721000 IVD721000:IVE721000 JEZ721000:JFA721000 JOV721000:JOW721000 JYR721000:JYS721000 KIN721000:KIO721000 KSJ721000:KSK721000 LCF721000:LCG721000 LMB721000:LMC721000 LVX721000:LVY721000 MFT721000:MFU721000 MPP721000:MPQ721000 MZL721000:MZM721000 NJH721000:NJI721000 NTD721000:NTE721000 OCZ721000:ODA721000 OMV721000:OMW721000 OWR721000:OWS721000 PGN721000:PGO721000 PQJ721000:PQK721000 QAF721000:QAG721000 QKB721000:QKC721000 QTX721000:QTY721000 RDT721000:RDU721000 RNP721000:RNQ721000 RXL721000:RXM721000 SHH721000:SHI721000 SRD721000:SRE721000 TAZ721000:TBA721000 TKV721000:TKW721000 TUR721000:TUS721000 UEN721000:UEO721000 UOJ721000:UOK721000 UYF721000:UYG721000 VIB721000:VIC721000 VRX721000:VRY721000 WBT721000:WBU721000 WLP721000:WLQ721000 WVL721000:WVM721000 D786536:E786536 IZ786536:JA786536 SV786536:SW786536 ACR786536:ACS786536 AMN786536:AMO786536 AWJ786536:AWK786536 BGF786536:BGG786536 BQB786536:BQC786536 BZX786536:BZY786536 CJT786536:CJU786536 CTP786536:CTQ786536 DDL786536:DDM786536 DNH786536:DNI786536 DXD786536:DXE786536 EGZ786536:EHA786536 EQV786536:EQW786536 FAR786536:FAS786536 FKN786536:FKO786536 FUJ786536:FUK786536 GEF786536:GEG786536 GOB786536:GOC786536 GXX786536:GXY786536 HHT786536:HHU786536 HRP786536:HRQ786536 IBL786536:IBM786536 ILH786536:ILI786536 IVD786536:IVE786536 JEZ786536:JFA786536 JOV786536:JOW786536 JYR786536:JYS786536 KIN786536:KIO786536 KSJ786536:KSK786536 LCF786536:LCG786536 LMB786536:LMC786536 LVX786536:LVY786536 MFT786536:MFU786536 MPP786536:MPQ786536 MZL786536:MZM786536 NJH786536:NJI786536 NTD786536:NTE786536 OCZ786536:ODA786536 OMV786536:OMW786536 OWR786536:OWS786536 PGN786536:PGO786536 PQJ786536:PQK786536 QAF786536:QAG786536 QKB786536:QKC786536 QTX786536:QTY786536 RDT786536:RDU786536 RNP786536:RNQ786536 RXL786536:RXM786536 SHH786536:SHI786536 SRD786536:SRE786536 TAZ786536:TBA786536 TKV786536:TKW786536 TUR786536:TUS786536 UEN786536:UEO786536 UOJ786536:UOK786536 UYF786536:UYG786536 VIB786536:VIC786536 VRX786536:VRY786536 WBT786536:WBU786536 WLP786536:WLQ786536 WVL786536:WVM786536 D852072:E852072 IZ852072:JA852072 SV852072:SW852072 ACR852072:ACS852072 AMN852072:AMO852072 AWJ852072:AWK852072 BGF852072:BGG852072 BQB852072:BQC852072 BZX852072:BZY852072 CJT852072:CJU852072 CTP852072:CTQ852072 DDL852072:DDM852072 DNH852072:DNI852072 DXD852072:DXE852072 EGZ852072:EHA852072 EQV852072:EQW852072 FAR852072:FAS852072 FKN852072:FKO852072 FUJ852072:FUK852072 GEF852072:GEG852072 GOB852072:GOC852072 GXX852072:GXY852072 HHT852072:HHU852072 HRP852072:HRQ852072 IBL852072:IBM852072 ILH852072:ILI852072 IVD852072:IVE852072 JEZ852072:JFA852072 JOV852072:JOW852072 JYR852072:JYS852072 KIN852072:KIO852072 KSJ852072:KSK852072 LCF852072:LCG852072 LMB852072:LMC852072 LVX852072:LVY852072 MFT852072:MFU852072 MPP852072:MPQ852072 MZL852072:MZM852072 NJH852072:NJI852072 NTD852072:NTE852072 OCZ852072:ODA852072 OMV852072:OMW852072 OWR852072:OWS852072 PGN852072:PGO852072 PQJ852072:PQK852072 QAF852072:QAG852072 QKB852072:QKC852072 QTX852072:QTY852072 RDT852072:RDU852072 RNP852072:RNQ852072 RXL852072:RXM852072 SHH852072:SHI852072 SRD852072:SRE852072 TAZ852072:TBA852072 TKV852072:TKW852072 TUR852072:TUS852072 UEN852072:UEO852072 UOJ852072:UOK852072 UYF852072:UYG852072 VIB852072:VIC852072 VRX852072:VRY852072 WBT852072:WBU852072 WLP852072:WLQ852072 WVL852072:WVM852072 D917608:E917608 IZ917608:JA917608 SV917608:SW917608 ACR917608:ACS917608 AMN917608:AMO917608 AWJ917608:AWK917608 BGF917608:BGG917608 BQB917608:BQC917608 BZX917608:BZY917608 CJT917608:CJU917608 CTP917608:CTQ917608 DDL917608:DDM917608 DNH917608:DNI917608 DXD917608:DXE917608 EGZ917608:EHA917608 EQV917608:EQW917608 FAR917608:FAS917608 FKN917608:FKO917608 FUJ917608:FUK917608 GEF917608:GEG917608 GOB917608:GOC917608 GXX917608:GXY917608 HHT917608:HHU917608 HRP917608:HRQ917608 IBL917608:IBM917608 ILH917608:ILI917608 IVD917608:IVE917608 JEZ917608:JFA917608 JOV917608:JOW917608 JYR917608:JYS917608 KIN917608:KIO917608 KSJ917608:KSK917608 LCF917608:LCG917608 LMB917608:LMC917608 LVX917608:LVY917608 MFT917608:MFU917608 MPP917608:MPQ917608 MZL917608:MZM917608 NJH917608:NJI917608 NTD917608:NTE917608 OCZ917608:ODA917608 OMV917608:OMW917608 OWR917608:OWS917608 PGN917608:PGO917608 PQJ917608:PQK917608 QAF917608:QAG917608 QKB917608:QKC917608 QTX917608:QTY917608 RDT917608:RDU917608 RNP917608:RNQ917608 RXL917608:RXM917608 SHH917608:SHI917608 SRD917608:SRE917608 TAZ917608:TBA917608 TKV917608:TKW917608 TUR917608:TUS917608 UEN917608:UEO917608 UOJ917608:UOK917608 UYF917608:UYG917608 VIB917608:VIC917608 VRX917608:VRY917608 WBT917608:WBU917608 WLP917608:WLQ917608 WVL917608:WVM917608 D983144:E983144 IZ983144:JA983144 SV983144:SW983144 ACR983144:ACS983144 AMN983144:AMO983144 AWJ983144:AWK983144 BGF983144:BGG983144 BQB983144:BQC983144 BZX983144:BZY983144 CJT983144:CJU983144 CTP983144:CTQ983144 DDL983144:DDM983144 DNH983144:DNI983144 DXD983144:DXE983144 EGZ983144:EHA983144 EQV983144:EQW983144 FAR983144:FAS983144 FKN983144:FKO983144 FUJ983144:FUK983144 GEF983144:GEG983144 GOB983144:GOC983144 GXX983144:GXY983144 HHT983144:HHU983144 HRP983144:HRQ983144 IBL983144:IBM983144 ILH983144:ILI983144 IVD983144:IVE983144 JEZ983144:JFA983144 JOV983144:JOW983144 JYR983144:JYS983144 KIN983144:KIO983144 KSJ983144:KSK983144 LCF983144:LCG983144 LMB983144:LMC983144 LVX983144:LVY983144 MFT983144:MFU983144 MPP983144:MPQ983144 MZL983144:MZM983144 NJH983144:NJI983144 NTD983144:NTE983144 OCZ983144:ODA983144 OMV983144:OMW983144 OWR983144:OWS983144 PGN983144:PGO983144 PQJ983144:PQK983144 QAF983144:QAG983144 QKB983144:QKC983144 QTX983144:QTY983144 RDT983144:RDU983144 RNP983144:RNQ983144 RXL983144:RXM983144 SHH983144:SHI983144 SRD983144:SRE983144 TAZ983144:TBA983144 TKV983144:TKW983144 TUR983144:TUS983144 UEN983144:UEO983144 UOJ983144:UOK983144 UYF983144:UYG983144 VIB983144:VIC983144 VRX983144:VRY983144 WBT983144:WBU983144 WLP983144:WLQ983144 WVL983144:WVM983144 D108:E108 IZ108:JA108 SV108:SW108 ACR108:ACS108 AMN108:AMO108 AWJ108:AWK108 BGF108:BGG108 BQB108:BQC108 BZX108:BZY108 CJT108:CJU108 CTP108:CTQ108 DDL108:DDM108 DNH108:DNI108 DXD108:DXE108 EGZ108:EHA108 EQV108:EQW108 FAR108:FAS108 FKN108:FKO108 FUJ108:FUK108 GEF108:GEG108 GOB108:GOC108 GXX108:GXY108 HHT108:HHU108 HRP108:HRQ108 IBL108:IBM108 ILH108:ILI108 IVD108:IVE108 JEZ108:JFA108 JOV108:JOW108 JYR108:JYS108 KIN108:KIO108 KSJ108:KSK108 LCF108:LCG108 LMB108:LMC108 LVX108:LVY108 MFT108:MFU108 MPP108:MPQ108 MZL108:MZM108 NJH108:NJI108 NTD108:NTE108 OCZ108:ODA108 OMV108:OMW108 OWR108:OWS108 PGN108:PGO108 PQJ108:PQK108 QAF108:QAG108 QKB108:QKC108 QTX108:QTY108 RDT108:RDU108 RNP108:RNQ108 RXL108:RXM108 SHH108:SHI108 SRD108:SRE108 TAZ108:TBA108 TKV108:TKW108 TUR108:TUS108 UEN108:UEO108 UOJ108:UOK108 UYF108:UYG108 VIB108:VIC108 VRX108:VRY108 WBT108:WBU108 WLP108:WLQ108 WVL108:WVM108 D65644:E65644 IZ65644:JA65644 SV65644:SW65644 ACR65644:ACS65644 AMN65644:AMO65644 AWJ65644:AWK65644 BGF65644:BGG65644 BQB65644:BQC65644 BZX65644:BZY65644 CJT65644:CJU65644 CTP65644:CTQ65644 DDL65644:DDM65644 DNH65644:DNI65644 DXD65644:DXE65644 EGZ65644:EHA65644 EQV65644:EQW65644 FAR65644:FAS65644 FKN65644:FKO65644 FUJ65644:FUK65644 GEF65644:GEG65644 GOB65644:GOC65644 GXX65644:GXY65644 HHT65644:HHU65644 HRP65644:HRQ65644 IBL65644:IBM65644 ILH65644:ILI65644 IVD65644:IVE65644 JEZ65644:JFA65644 JOV65644:JOW65644 JYR65644:JYS65644 KIN65644:KIO65644 KSJ65644:KSK65644 LCF65644:LCG65644 LMB65644:LMC65644 LVX65644:LVY65644 MFT65644:MFU65644 MPP65644:MPQ65644 MZL65644:MZM65644 NJH65644:NJI65644 NTD65644:NTE65644 OCZ65644:ODA65644 OMV65644:OMW65644 OWR65644:OWS65644 PGN65644:PGO65644 PQJ65644:PQK65644 QAF65644:QAG65644 QKB65644:QKC65644 QTX65644:QTY65644 RDT65644:RDU65644 RNP65644:RNQ65644 RXL65644:RXM65644 SHH65644:SHI65644 SRD65644:SRE65644 TAZ65644:TBA65644 TKV65644:TKW65644 TUR65644:TUS65644 UEN65644:UEO65644 UOJ65644:UOK65644 UYF65644:UYG65644 VIB65644:VIC65644 VRX65644:VRY65644 WBT65644:WBU65644 WLP65644:WLQ65644 WVL65644:WVM65644 D131180:E131180 IZ131180:JA131180 SV131180:SW131180 ACR131180:ACS131180 AMN131180:AMO131180 AWJ131180:AWK131180 BGF131180:BGG131180 BQB131180:BQC131180 BZX131180:BZY131180 CJT131180:CJU131180 CTP131180:CTQ131180 DDL131180:DDM131180 DNH131180:DNI131180 DXD131180:DXE131180 EGZ131180:EHA131180 EQV131180:EQW131180 FAR131180:FAS131180 FKN131180:FKO131180 FUJ131180:FUK131180 GEF131180:GEG131180 GOB131180:GOC131180 GXX131180:GXY131180 HHT131180:HHU131180 HRP131180:HRQ131180 IBL131180:IBM131180 ILH131180:ILI131180 IVD131180:IVE131180 JEZ131180:JFA131180 JOV131180:JOW131180 JYR131180:JYS131180 KIN131180:KIO131180 KSJ131180:KSK131180 LCF131180:LCG131180 LMB131180:LMC131180 LVX131180:LVY131180 MFT131180:MFU131180 MPP131180:MPQ131180 MZL131180:MZM131180 NJH131180:NJI131180 NTD131180:NTE131180 OCZ131180:ODA131180 OMV131180:OMW131180 OWR131180:OWS131180 PGN131180:PGO131180 PQJ131180:PQK131180 QAF131180:QAG131180 QKB131180:QKC131180 QTX131180:QTY131180 RDT131180:RDU131180 RNP131180:RNQ131180 RXL131180:RXM131180 SHH131180:SHI131180 SRD131180:SRE131180 TAZ131180:TBA131180 TKV131180:TKW131180 TUR131180:TUS131180 UEN131180:UEO131180 UOJ131180:UOK131180 UYF131180:UYG131180 VIB131180:VIC131180 VRX131180:VRY131180 WBT131180:WBU131180 WLP131180:WLQ131180 WVL131180:WVM131180 D196716:E196716 IZ196716:JA196716 SV196716:SW196716 ACR196716:ACS196716 AMN196716:AMO196716 AWJ196716:AWK196716 BGF196716:BGG196716 BQB196716:BQC196716 BZX196716:BZY196716 CJT196716:CJU196716 CTP196716:CTQ196716 DDL196716:DDM196716 DNH196716:DNI196716 DXD196716:DXE196716 EGZ196716:EHA196716 EQV196716:EQW196716 FAR196716:FAS196716 FKN196716:FKO196716 FUJ196716:FUK196716 GEF196716:GEG196716 GOB196716:GOC196716 GXX196716:GXY196716 HHT196716:HHU196716 HRP196716:HRQ196716 IBL196716:IBM196716 ILH196716:ILI196716 IVD196716:IVE196716 JEZ196716:JFA196716 JOV196716:JOW196716 JYR196716:JYS196716 KIN196716:KIO196716 KSJ196716:KSK196716 LCF196716:LCG196716 LMB196716:LMC196716 LVX196716:LVY196716 MFT196716:MFU196716 MPP196716:MPQ196716 MZL196716:MZM196716 NJH196716:NJI196716 NTD196716:NTE196716 OCZ196716:ODA196716 OMV196716:OMW196716 OWR196716:OWS196716 PGN196716:PGO196716 PQJ196716:PQK196716 QAF196716:QAG196716 QKB196716:QKC196716 QTX196716:QTY196716 RDT196716:RDU196716 RNP196716:RNQ196716 RXL196716:RXM196716 SHH196716:SHI196716 SRD196716:SRE196716 TAZ196716:TBA196716 TKV196716:TKW196716 TUR196716:TUS196716 UEN196716:UEO196716 UOJ196716:UOK196716 UYF196716:UYG196716 VIB196716:VIC196716 VRX196716:VRY196716 WBT196716:WBU196716 WLP196716:WLQ196716 WVL196716:WVM196716 D262252:E262252 IZ262252:JA262252 SV262252:SW262252 ACR262252:ACS262252 AMN262252:AMO262252 AWJ262252:AWK262252 BGF262252:BGG262252 BQB262252:BQC262252 BZX262252:BZY262252 CJT262252:CJU262252 CTP262252:CTQ262252 DDL262252:DDM262252 DNH262252:DNI262252 DXD262252:DXE262252 EGZ262252:EHA262252 EQV262252:EQW262252 FAR262252:FAS262252 FKN262252:FKO262252 FUJ262252:FUK262252 GEF262252:GEG262252 GOB262252:GOC262252 GXX262252:GXY262252 HHT262252:HHU262252 HRP262252:HRQ262252 IBL262252:IBM262252 ILH262252:ILI262252 IVD262252:IVE262252 JEZ262252:JFA262252 JOV262252:JOW262252 JYR262252:JYS262252 KIN262252:KIO262252 KSJ262252:KSK262252 LCF262252:LCG262252 LMB262252:LMC262252 LVX262252:LVY262252 MFT262252:MFU262252 MPP262252:MPQ262252 MZL262252:MZM262252 NJH262252:NJI262252 NTD262252:NTE262252 OCZ262252:ODA262252 OMV262252:OMW262252 OWR262252:OWS262252 PGN262252:PGO262252 PQJ262252:PQK262252 QAF262252:QAG262252 QKB262252:QKC262252 QTX262252:QTY262252 RDT262252:RDU262252 RNP262252:RNQ262252 RXL262252:RXM262252 SHH262252:SHI262252 SRD262252:SRE262252 TAZ262252:TBA262252 TKV262252:TKW262252 TUR262252:TUS262252 UEN262252:UEO262252 UOJ262252:UOK262252 UYF262252:UYG262252 VIB262252:VIC262252 VRX262252:VRY262252 WBT262252:WBU262252 WLP262252:WLQ262252 WVL262252:WVM262252 D327788:E327788 IZ327788:JA327788 SV327788:SW327788 ACR327788:ACS327788 AMN327788:AMO327788 AWJ327788:AWK327788 BGF327788:BGG327788 BQB327788:BQC327788 BZX327788:BZY327788 CJT327788:CJU327788 CTP327788:CTQ327788 DDL327788:DDM327788 DNH327788:DNI327788 DXD327788:DXE327788 EGZ327788:EHA327788 EQV327788:EQW327788 FAR327788:FAS327788 FKN327788:FKO327788 FUJ327788:FUK327788 GEF327788:GEG327788 GOB327788:GOC327788 GXX327788:GXY327788 HHT327788:HHU327788 HRP327788:HRQ327788 IBL327788:IBM327788 ILH327788:ILI327788 IVD327788:IVE327788 JEZ327788:JFA327788 JOV327788:JOW327788 JYR327788:JYS327788 KIN327788:KIO327788 KSJ327788:KSK327788 LCF327788:LCG327788 LMB327788:LMC327788 LVX327788:LVY327788 MFT327788:MFU327788 MPP327788:MPQ327788 MZL327788:MZM327788 NJH327788:NJI327788 NTD327788:NTE327788 OCZ327788:ODA327788 OMV327788:OMW327788 OWR327788:OWS327788 PGN327788:PGO327788 PQJ327788:PQK327788 QAF327788:QAG327788 QKB327788:QKC327788 QTX327788:QTY327788 RDT327788:RDU327788 RNP327788:RNQ327788 RXL327788:RXM327788 SHH327788:SHI327788 SRD327788:SRE327788 TAZ327788:TBA327788 TKV327788:TKW327788 TUR327788:TUS327788 UEN327788:UEO327788 UOJ327788:UOK327788 UYF327788:UYG327788 VIB327788:VIC327788 VRX327788:VRY327788 WBT327788:WBU327788 WLP327788:WLQ327788 WVL327788:WVM327788 D393324:E393324 IZ393324:JA393324 SV393324:SW393324 ACR393324:ACS393324 AMN393324:AMO393324 AWJ393324:AWK393324 BGF393324:BGG393324 BQB393324:BQC393324 BZX393324:BZY393324 CJT393324:CJU393324 CTP393324:CTQ393324 DDL393324:DDM393324 DNH393324:DNI393324 DXD393324:DXE393324 EGZ393324:EHA393324 EQV393324:EQW393324 FAR393324:FAS393324 FKN393324:FKO393324 FUJ393324:FUK393324 GEF393324:GEG393324 GOB393324:GOC393324 GXX393324:GXY393324 HHT393324:HHU393324 HRP393324:HRQ393324 IBL393324:IBM393324 ILH393324:ILI393324 IVD393324:IVE393324 JEZ393324:JFA393324 JOV393324:JOW393324 JYR393324:JYS393324 KIN393324:KIO393324 KSJ393324:KSK393324 LCF393324:LCG393324 LMB393324:LMC393324 LVX393324:LVY393324 MFT393324:MFU393324 MPP393324:MPQ393324 MZL393324:MZM393324 NJH393324:NJI393324 NTD393324:NTE393324 OCZ393324:ODA393324 OMV393324:OMW393324 OWR393324:OWS393324 PGN393324:PGO393324 PQJ393324:PQK393324 QAF393324:QAG393324 QKB393324:QKC393324 QTX393324:QTY393324 RDT393324:RDU393324 RNP393324:RNQ393324 RXL393324:RXM393324 SHH393324:SHI393324 SRD393324:SRE393324 TAZ393324:TBA393324 TKV393324:TKW393324 TUR393324:TUS393324 UEN393324:UEO393324 UOJ393324:UOK393324 UYF393324:UYG393324 VIB393324:VIC393324 VRX393324:VRY393324 WBT393324:WBU393324 WLP393324:WLQ393324 WVL393324:WVM393324 D458860:E458860 IZ458860:JA458860 SV458860:SW458860 ACR458860:ACS458860 AMN458860:AMO458860 AWJ458860:AWK458860 BGF458860:BGG458860 BQB458860:BQC458860 BZX458860:BZY458860 CJT458860:CJU458860 CTP458860:CTQ458860 DDL458860:DDM458860 DNH458860:DNI458860 DXD458860:DXE458860 EGZ458860:EHA458860 EQV458860:EQW458860 FAR458860:FAS458860 FKN458860:FKO458860 FUJ458860:FUK458860 GEF458860:GEG458860 GOB458860:GOC458860 GXX458860:GXY458860 HHT458860:HHU458860 HRP458860:HRQ458860 IBL458860:IBM458860 ILH458860:ILI458860 IVD458860:IVE458860 JEZ458860:JFA458860 JOV458860:JOW458860 JYR458860:JYS458860 KIN458860:KIO458860 KSJ458860:KSK458860 LCF458860:LCG458860 LMB458860:LMC458860 LVX458860:LVY458860 MFT458860:MFU458860 MPP458860:MPQ458860 MZL458860:MZM458860 NJH458860:NJI458860 NTD458860:NTE458860 OCZ458860:ODA458860 OMV458860:OMW458860 OWR458860:OWS458860 PGN458860:PGO458860 PQJ458860:PQK458860 QAF458860:QAG458860 QKB458860:QKC458860 QTX458860:QTY458860 RDT458860:RDU458860 RNP458860:RNQ458860 RXL458860:RXM458860 SHH458860:SHI458860 SRD458860:SRE458860 TAZ458860:TBA458860 TKV458860:TKW458860 TUR458860:TUS458860 UEN458860:UEO458860 UOJ458860:UOK458860 UYF458860:UYG458860 VIB458860:VIC458860 VRX458860:VRY458860 WBT458860:WBU458860 WLP458860:WLQ458860 WVL458860:WVM458860 D524396:E524396 IZ524396:JA524396 SV524396:SW524396 ACR524396:ACS524396 AMN524396:AMO524396 AWJ524396:AWK524396 BGF524396:BGG524396 BQB524396:BQC524396 BZX524396:BZY524396 CJT524396:CJU524396 CTP524396:CTQ524396 DDL524396:DDM524396 DNH524396:DNI524396 DXD524396:DXE524396 EGZ524396:EHA524396 EQV524396:EQW524396 FAR524396:FAS524396 FKN524396:FKO524396 FUJ524396:FUK524396 GEF524396:GEG524396 GOB524396:GOC524396 GXX524396:GXY524396 HHT524396:HHU524396 HRP524396:HRQ524396 IBL524396:IBM524396 ILH524396:ILI524396 IVD524396:IVE524396 JEZ524396:JFA524396 JOV524396:JOW524396 JYR524396:JYS524396 KIN524396:KIO524396 KSJ524396:KSK524396 LCF524396:LCG524396 LMB524396:LMC524396 LVX524396:LVY524396 MFT524396:MFU524396 MPP524396:MPQ524396 MZL524396:MZM524396 NJH524396:NJI524396 NTD524396:NTE524396 OCZ524396:ODA524396 OMV524396:OMW524396 OWR524396:OWS524396 PGN524396:PGO524396 PQJ524396:PQK524396 QAF524396:QAG524396 QKB524396:QKC524396 QTX524396:QTY524396 RDT524396:RDU524396 RNP524396:RNQ524396 RXL524396:RXM524396 SHH524396:SHI524396 SRD524396:SRE524396 TAZ524396:TBA524396 TKV524396:TKW524396 TUR524396:TUS524396 UEN524396:UEO524396 UOJ524396:UOK524396 UYF524396:UYG524396 VIB524396:VIC524396 VRX524396:VRY524396 WBT524396:WBU524396 WLP524396:WLQ524396 WVL524396:WVM524396 D589932:E589932 IZ589932:JA589932 SV589932:SW589932 ACR589932:ACS589932 AMN589932:AMO589932 AWJ589932:AWK589932 BGF589932:BGG589932 BQB589932:BQC589932 BZX589932:BZY589932 CJT589932:CJU589932 CTP589932:CTQ589932 DDL589932:DDM589932 DNH589932:DNI589932 DXD589932:DXE589932 EGZ589932:EHA589932 EQV589932:EQW589932 FAR589932:FAS589932 FKN589932:FKO589932 FUJ589932:FUK589932 GEF589932:GEG589932 GOB589932:GOC589932 GXX589932:GXY589932 HHT589932:HHU589932 HRP589932:HRQ589932 IBL589932:IBM589932 ILH589932:ILI589932 IVD589932:IVE589932 JEZ589932:JFA589932 JOV589932:JOW589932 JYR589932:JYS589932 KIN589932:KIO589932 KSJ589932:KSK589932 LCF589932:LCG589932 LMB589932:LMC589932 LVX589932:LVY589932 MFT589932:MFU589932 MPP589932:MPQ589932 MZL589932:MZM589932 NJH589932:NJI589932 NTD589932:NTE589932 OCZ589932:ODA589932 OMV589932:OMW589932 OWR589932:OWS589932 PGN589932:PGO589932 PQJ589932:PQK589932 QAF589932:QAG589932 QKB589932:QKC589932 QTX589932:QTY589932 RDT589932:RDU589932 RNP589932:RNQ589932 RXL589932:RXM589932 SHH589932:SHI589932 SRD589932:SRE589932 TAZ589932:TBA589932 TKV589932:TKW589932 TUR589932:TUS589932 UEN589932:UEO589932 UOJ589932:UOK589932 UYF589932:UYG589932 VIB589932:VIC589932 VRX589932:VRY589932 WBT589932:WBU589932 WLP589932:WLQ589932 WVL589932:WVM589932 D655468:E655468 IZ655468:JA655468 SV655468:SW655468 ACR655468:ACS655468 AMN655468:AMO655468 AWJ655468:AWK655468 BGF655468:BGG655468 BQB655468:BQC655468 BZX655468:BZY655468 CJT655468:CJU655468 CTP655468:CTQ655468 DDL655468:DDM655468 DNH655468:DNI655468 DXD655468:DXE655468 EGZ655468:EHA655468 EQV655468:EQW655468 FAR655468:FAS655468 FKN655468:FKO655468 FUJ655468:FUK655468 GEF655468:GEG655468 GOB655468:GOC655468 GXX655468:GXY655468 HHT655468:HHU655468 HRP655468:HRQ655468 IBL655468:IBM655468 ILH655468:ILI655468 IVD655468:IVE655468 JEZ655468:JFA655468 JOV655468:JOW655468 JYR655468:JYS655468 KIN655468:KIO655468 KSJ655468:KSK655468 LCF655468:LCG655468 LMB655468:LMC655468 LVX655468:LVY655468 MFT655468:MFU655468 MPP655468:MPQ655468 MZL655468:MZM655468 NJH655468:NJI655468 NTD655468:NTE655468 OCZ655468:ODA655468 OMV655468:OMW655468 OWR655468:OWS655468 PGN655468:PGO655468 PQJ655468:PQK655468 QAF655468:QAG655468 QKB655468:QKC655468 QTX655468:QTY655468 RDT655468:RDU655468 RNP655468:RNQ655468 RXL655468:RXM655468 SHH655468:SHI655468 SRD655468:SRE655468 TAZ655468:TBA655468 TKV655468:TKW655468 TUR655468:TUS655468 UEN655468:UEO655468 UOJ655468:UOK655468 UYF655468:UYG655468 VIB655468:VIC655468 VRX655468:VRY655468 WBT655468:WBU655468 WLP655468:WLQ655468 WVL655468:WVM655468 D721004:E721004 IZ721004:JA721004 SV721004:SW721004 ACR721004:ACS721004 AMN721004:AMO721004 AWJ721004:AWK721004 BGF721004:BGG721004 BQB721004:BQC721004 BZX721004:BZY721004 CJT721004:CJU721004 CTP721004:CTQ721004 DDL721004:DDM721004 DNH721004:DNI721004 DXD721004:DXE721004 EGZ721004:EHA721004 EQV721004:EQW721004 FAR721004:FAS721004 FKN721004:FKO721004 FUJ721004:FUK721004 GEF721004:GEG721004 GOB721004:GOC721004 GXX721004:GXY721004 HHT721004:HHU721004 HRP721004:HRQ721004 IBL721004:IBM721004 ILH721004:ILI721004 IVD721004:IVE721004 JEZ721004:JFA721004 JOV721004:JOW721004 JYR721004:JYS721004 KIN721004:KIO721004 KSJ721004:KSK721004 LCF721004:LCG721004 LMB721004:LMC721004 LVX721004:LVY721004 MFT721004:MFU721004 MPP721004:MPQ721004 MZL721004:MZM721004 NJH721004:NJI721004 NTD721004:NTE721004 OCZ721004:ODA721004 OMV721004:OMW721004 OWR721004:OWS721004 PGN721004:PGO721004 PQJ721004:PQK721004 QAF721004:QAG721004 QKB721004:QKC721004 QTX721004:QTY721004 RDT721004:RDU721004 RNP721004:RNQ721004 RXL721004:RXM721004 SHH721004:SHI721004 SRD721004:SRE721004 TAZ721004:TBA721004 TKV721004:TKW721004 TUR721004:TUS721004 UEN721004:UEO721004 UOJ721004:UOK721004 UYF721004:UYG721004 VIB721004:VIC721004 VRX721004:VRY721004 WBT721004:WBU721004 WLP721004:WLQ721004 WVL721004:WVM721004 D786540:E786540 IZ786540:JA786540 SV786540:SW786540 ACR786540:ACS786540 AMN786540:AMO786540 AWJ786540:AWK786540 BGF786540:BGG786540 BQB786540:BQC786540 BZX786540:BZY786540 CJT786540:CJU786540 CTP786540:CTQ786540 DDL786540:DDM786540 DNH786540:DNI786540 DXD786540:DXE786540 EGZ786540:EHA786540 EQV786540:EQW786540 FAR786540:FAS786540 FKN786540:FKO786540 FUJ786540:FUK786540 GEF786540:GEG786540 GOB786540:GOC786540 GXX786540:GXY786540 HHT786540:HHU786540 HRP786540:HRQ786540 IBL786540:IBM786540 ILH786540:ILI786540 IVD786540:IVE786540 JEZ786540:JFA786540 JOV786540:JOW786540 JYR786540:JYS786540 KIN786540:KIO786540 KSJ786540:KSK786540 LCF786540:LCG786540 LMB786540:LMC786540 LVX786540:LVY786540 MFT786540:MFU786540 MPP786540:MPQ786540 MZL786540:MZM786540 NJH786540:NJI786540 NTD786540:NTE786540 OCZ786540:ODA786540 OMV786540:OMW786540 OWR786540:OWS786540 PGN786540:PGO786540 PQJ786540:PQK786540 QAF786540:QAG786540 QKB786540:QKC786540 QTX786540:QTY786540 RDT786540:RDU786540 RNP786540:RNQ786540 RXL786540:RXM786540 SHH786540:SHI786540 SRD786540:SRE786540 TAZ786540:TBA786540 TKV786540:TKW786540 TUR786540:TUS786540 UEN786540:UEO786540 UOJ786540:UOK786540 UYF786540:UYG786540 VIB786540:VIC786540 VRX786540:VRY786540 WBT786540:WBU786540 WLP786540:WLQ786540 WVL786540:WVM786540 D852076:E852076 IZ852076:JA852076 SV852076:SW852076 ACR852076:ACS852076 AMN852076:AMO852076 AWJ852076:AWK852076 BGF852076:BGG852076 BQB852076:BQC852076 BZX852076:BZY852076 CJT852076:CJU852076 CTP852076:CTQ852076 DDL852076:DDM852076 DNH852076:DNI852076 DXD852076:DXE852076 EGZ852076:EHA852076 EQV852076:EQW852076 FAR852076:FAS852076 FKN852076:FKO852076 FUJ852076:FUK852076 GEF852076:GEG852076 GOB852076:GOC852076 GXX852076:GXY852076 HHT852076:HHU852076 HRP852076:HRQ852076 IBL852076:IBM852076 ILH852076:ILI852076 IVD852076:IVE852076 JEZ852076:JFA852076 JOV852076:JOW852076 JYR852076:JYS852076 KIN852076:KIO852076 KSJ852076:KSK852076 LCF852076:LCG852076 LMB852076:LMC852076 LVX852076:LVY852076 MFT852076:MFU852076 MPP852076:MPQ852076 MZL852076:MZM852076 NJH852076:NJI852076 NTD852076:NTE852076 OCZ852076:ODA852076 OMV852076:OMW852076 OWR852076:OWS852076 PGN852076:PGO852076 PQJ852076:PQK852076 QAF852076:QAG852076 QKB852076:QKC852076 QTX852076:QTY852076 RDT852076:RDU852076 RNP852076:RNQ852076 RXL852076:RXM852076 SHH852076:SHI852076 SRD852076:SRE852076 TAZ852076:TBA852076 TKV852076:TKW852076 TUR852076:TUS852076 UEN852076:UEO852076 UOJ852076:UOK852076 UYF852076:UYG852076 VIB852076:VIC852076 VRX852076:VRY852076 WBT852076:WBU852076 WLP852076:WLQ852076 WVL852076:WVM852076 D917612:E917612 IZ917612:JA917612 SV917612:SW917612 ACR917612:ACS917612 AMN917612:AMO917612 AWJ917612:AWK917612 BGF917612:BGG917612 BQB917612:BQC917612 BZX917612:BZY917612 CJT917612:CJU917612 CTP917612:CTQ917612 DDL917612:DDM917612 DNH917612:DNI917612 DXD917612:DXE917612 EGZ917612:EHA917612 EQV917612:EQW917612 FAR917612:FAS917612 FKN917612:FKO917612 FUJ917612:FUK917612 GEF917612:GEG917612 GOB917612:GOC917612 GXX917612:GXY917612 HHT917612:HHU917612 HRP917612:HRQ917612 IBL917612:IBM917612 ILH917612:ILI917612 IVD917612:IVE917612 JEZ917612:JFA917612 JOV917612:JOW917612 JYR917612:JYS917612 KIN917612:KIO917612 KSJ917612:KSK917612 LCF917612:LCG917612 LMB917612:LMC917612 LVX917612:LVY917612 MFT917612:MFU917612 MPP917612:MPQ917612 MZL917612:MZM917612 NJH917612:NJI917612 NTD917612:NTE917612 OCZ917612:ODA917612 OMV917612:OMW917612 OWR917612:OWS917612 PGN917612:PGO917612 PQJ917612:PQK917612 QAF917612:QAG917612 QKB917612:QKC917612 QTX917612:QTY917612 RDT917612:RDU917612 RNP917612:RNQ917612 RXL917612:RXM917612 SHH917612:SHI917612 SRD917612:SRE917612 TAZ917612:TBA917612 TKV917612:TKW917612 TUR917612:TUS917612 UEN917612:UEO917612 UOJ917612:UOK917612 UYF917612:UYG917612 VIB917612:VIC917612 VRX917612:VRY917612 WBT917612:WBU917612 WLP917612:WLQ917612 WVL917612:WVM917612 D983148:E983148 IZ983148:JA983148 SV983148:SW983148 ACR983148:ACS983148 AMN983148:AMO983148 AWJ983148:AWK983148 BGF983148:BGG983148 BQB983148:BQC983148 BZX983148:BZY983148 CJT983148:CJU983148 CTP983148:CTQ983148 DDL983148:DDM983148 DNH983148:DNI983148 DXD983148:DXE983148 EGZ983148:EHA983148 EQV983148:EQW983148 FAR983148:FAS983148 FKN983148:FKO983148 FUJ983148:FUK983148 GEF983148:GEG983148 GOB983148:GOC983148 GXX983148:GXY983148 HHT983148:HHU983148 HRP983148:HRQ983148 IBL983148:IBM983148 ILH983148:ILI983148 IVD983148:IVE983148 JEZ983148:JFA983148 JOV983148:JOW983148 JYR983148:JYS983148 KIN983148:KIO983148 KSJ983148:KSK983148 LCF983148:LCG983148 LMB983148:LMC983148 LVX983148:LVY983148 MFT983148:MFU983148 MPP983148:MPQ983148 MZL983148:MZM983148 NJH983148:NJI983148 NTD983148:NTE983148 OCZ983148:ODA983148 OMV983148:OMW983148 OWR983148:OWS983148 PGN983148:PGO983148 PQJ983148:PQK983148 QAF983148:QAG983148 QKB983148:QKC983148 QTX983148:QTY983148 RDT983148:RDU983148 RNP983148:RNQ983148 RXL983148:RXM983148 SHH983148:SHI983148 SRD983148:SRE983148 TAZ983148:TBA983148 TKV983148:TKW983148 TUR983148:TUS983148 UEN983148:UEO983148 UOJ983148:UOK983148 UYF983148:UYG983148 VIB983148:VIC983148 VRX983148:VRY983148 WBT983148:WBU983148 WLP983148:WLQ983148 WVL983148:WVM983148 D112:E112 IZ112:JA112 SV112:SW112 ACR112:ACS112 AMN112:AMO112 AWJ112:AWK112 BGF112:BGG112 BQB112:BQC112 BZX112:BZY112 CJT112:CJU112 CTP112:CTQ112 DDL112:DDM112 DNH112:DNI112 DXD112:DXE112 EGZ112:EHA112 EQV112:EQW112 FAR112:FAS112 FKN112:FKO112 FUJ112:FUK112 GEF112:GEG112 GOB112:GOC112 GXX112:GXY112 HHT112:HHU112 HRP112:HRQ112 IBL112:IBM112 ILH112:ILI112 IVD112:IVE112 JEZ112:JFA112 JOV112:JOW112 JYR112:JYS112 KIN112:KIO112 KSJ112:KSK112 LCF112:LCG112 LMB112:LMC112 LVX112:LVY112 MFT112:MFU112 MPP112:MPQ112 MZL112:MZM112 NJH112:NJI112 NTD112:NTE112 OCZ112:ODA112 OMV112:OMW112 OWR112:OWS112 PGN112:PGO112 PQJ112:PQK112 QAF112:QAG112 QKB112:QKC112 QTX112:QTY112 RDT112:RDU112 RNP112:RNQ112 RXL112:RXM112 SHH112:SHI112 SRD112:SRE112 TAZ112:TBA112 TKV112:TKW112 TUR112:TUS112 UEN112:UEO112 UOJ112:UOK112 UYF112:UYG112 VIB112:VIC112 VRX112:VRY112 WBT112:WBU112 WLP112:WLQ112 WVL112:WVM112 D65648:E65648 IZ65648:JA65648 SV65648:SW65648 ACR65648:ACS65648 AMN65648:AMO65648 AWJ65648:AWK65648 BGF65648:BGG65648 BQB65648:BQC65648 BZX65648:BZY65648 CJT65648:CJU65648 CTP65648:CTQ65648 DDL65648:DDM65648 DNH65648:DNI65648 DXD65648:DXE65648 EGZ65648:EHA65648 EQV65648:EQW65648 FAR65648:FAS65648 FKN65648:FKO65648 FUJ65648:FUK65648 GEF65648:GEG65648 GOB65648:GOC65648 GXX65648:GXY65648 HHT65648:HHU65648 HRP65648:HRQ65648 IBL65648:IBM65648 ILH65648:ILI65648 IVD65648:IVE65648 JEZ65648:JFA65648 JOV65648:JOW65648 JYR65648:JYS65648 KIN65648:KIO65648 KSJ65648:KSK65648 LCF65648:LCG65648 LMB65648:LMC65648 LVX65648:LVY65648 MFT65648:MFU65648 MPP65648:MPQ65648 MZL65648:MZM65648 NJH65648:NJI65648 NTD65648:NTE65648 OCZ65648:ODA65648 OMV65648:OMW65648 OWR65648:OWS65648 PGN65648:PGO65648 PQJ65648:PQK65648 QAF65648:QAG65648 QKB65648:QKC65648 QTX65648:QTY65648 RDT65648:RDU65648 RNP65648:RNQ65648 RXL65648:RXM65648 SHH65648:SHI65648 SRD65648:SRE65648 TAZ65648:TBA65648 TKV65648:TKW65648 TUR65648:TUS65648 UEN65648:UEO65648 UOJ65648:UOK65648 UYF65648:UYG65648 VIB65648:VIC65648 VRX65648:VRY65648 WBT65648:WBU65648 WLP65648:WLQ65648 WVL65648:WVM65648 D131184:E131184 IZ131184:JA131184 SV131184:SW131184 ACR131184:ACS131184 AMN131184:AMO131184 AWJ131184:AWK131184 BGF131184:BGG131184 BQB131184:BQC131184 BZX131184:BZY131184 CJT131184:CJU131184 CTP131184:CTQ131184 DDL131184:DDM131184 DNH131184:DNI131184 DXD131184:DXE131184 EGZ131184:EHA131184 EQV131184:EQW131184 FAR131184:FAS131184 FKN131184:FKO131184 FUJ131184:FUK131184 GEF131184:GEG131184 GOB131184:GOC131184 GXX131184:GXY131184 HHT131184:HHU131184 HRP131184:HRQ131184 IBL131184:IBM131184 ILH131184:ILI131184 IVD131184:IVE131184 JEZ131184:JFA131184 JOV131184:JOW131184 JYR131184:JYS131184 KIN131184:KIO131184 KSJ131184:KSK131184 LCF131184:LCG131184 LMB131184:LMC131184 LVX131184:LVY131184 MFT131184:MFU131184 MPP131184:MPQ131184 MZL131184:MZM131184 NJH131184:NJI131184 NTD131184:NTE131184 OCZ131184:ODA131184 OMV131184:OMW131184 OWR131184:OWS131184 PGN131184:PGO131184 PQJ131184:PQK131184 QAF131184:QAG131184 QKB131184:QKC131184 QTX131184:QTY131184 RDT131184:RDU131184 RNP131184:RNQ131184 RXL131184:RXM131184 SHH131184:SHI131184 SRD131184:SRE131184 TAZ131184:TBA131184 TKV131184:TKW131184 TUR131184:TUS131184 UEN131184:UEO131184 UOJ131184:UOK131184 UYF131184:UYG131184 VIB131184:VIC131184 VRX131184:VRY131184 WBT131184:WBU131184 WLP131184:WLQ131184 WVL131184:WVM131184 D196720:E196720 IZ196720:JA196720 SV196720:SW196720 ACR196720:ACS196720 AMN196720:AMO196720 AWJ196720:AWK196720 BGF196720:BGG196720 BQB196720:BQC196720 BZX196720:BZY196720 CJT196720:CJU196720 CTP196720:CTQ196720 DDL196720:DDM196720 DNH196720:DNI196720 DXD196720:DXE196720 EGZ196720:EHA196720 EQV196720:EQW196720 FAR196720:FAS196720 FKN196720:FKO196720 FUJ196720:FUK196720 GEF196720:GEG196720 GOB196720:GOC196720 GXX196720:GXY196720 HHT196720:HHU196720 HRP196720:HRQ196720 IBL196720:IBM196720 ILH196720:ILI196720 IVD196720:IVE196720 JEZ196720:JFA196720 JOV196720:JOW196720 JYR196720:JYS196720 KIN196720:KIO196720 KSJ196720:KSK196720 LCF196720:LCG196720 LMB196720:LMC196720 LVX196720:LVY196720 MFT196720:MFU196720 MPP196720:MPQ196720 MZL196720:MZM196720 NJH196720:NJI196720 NTD196720:NTE196720 OCZ196720:ODA196720 OMV196720:OMW196720 OWR196720:OWS196720 PGN196720:PGO196720 PQJ196720:PQK196720 QAF196720:QAG196720 QKB196720:QKC196720 QTX196720:QTY196720 RDT196720:RDU196720 RNP196720:RNQ196720 RXL196720:RXM196720 SHH196720:SHI196720 SRD196720:SRE196720 TAZ196720:TBA196720 TKV196720:TKW196720 TUR196720:TUS196720 UEN196720:UEO196720 UOJ196720:UOK196720 UYF196720:UYG196720 VIB196720:VIC196720 VRX196720:VRY196720 WBT196720:WBU196720 WLP196720:WLQ196720 WVL196720:WVM196720 D262256:E262256 IZ262256:JA262256 SV262256:SW262256 ACR262256:ACS262256 AMN262256:AMO262256 AWJ262256:AWK262256 BGF262256:BGG262256 BQB262256:BQC262256 BZX262256:BZY262256 CJT262256:CJU262256 CTP262256:CTQ262256 DDL262256:DDM262256 DNH262256:DNI262256 DXD262256:DXE262256 EGZ262256:EHA262256 EQV262256:EQW262256 FAR262256:FAS262256 FKN262256:FKO262256 FUJ262256:FUK262256 GEF262256:GEG262256 GOB262256:GOC262256 GXX262256:GXY262256 HHT262256:HHU262256 HRP262256:HRQ262256 IBL262256:IBM262256 ILH262256:ILI262256 IVD262256:IVE262256 JEZ262256:JFA262256 JOV262256:JOW262256 JYR262256:JYS262256 KIN262256:KIO262256 KSJ262256:KSK262256 LCF262256:LCG262256 LMB262256:LMC262256 LVX262256:LVY262256 MFT262256:MFU262256 MPP262256:MPQ262256 MZL262256:MZM262256 NJH262256:NJI262256 NTD262256:NTE262256 OCZ262256:ODA262256 OMV262256:OMW262256 OWR262256:OWS262256 PGN262256:PGO262256 PQJ262256:PQK262256 QAF262256:QAG262256 QKB262256:QKC262256 QTX262256:QTY262256 RDT262256:RDU262256 RNP262256:RNQ262256 RXL262256:RXM262256 SHH262256:SHI262256 SRD262256:SRE262256 TAZ262256:TBA262256 TKV262256:TKW262256 TUR262256:TUS262256 UEN262256:UEO262256 UOJ262256:UOK262256 UYF262256:UYG262256 VIB262256:VIC262256 VRX262256:VRY262256 WBT262256:WBU262256 WLP262256:WLQ262256 WVL262256:WVM262256 D327792:E327792 IZ327792:JA327792 SV327792:SW327792 ACR327792:ACS327792 AMN327792:AMO327792 AWJ327792:AWK327792 BGF327792:BGG327792 BQB327792:BQC327792 BZX327792:BZY327792 CJT327792:CJU327792 CTP327792:CTQ327792 DDL327792:DDM327792 DNH327792:DNI327792 DXD327792:DXE327792 EGZ327792:EHA327792 EQV327792:EQW327792 FAR327792:FAS327792 FKN327792:FKO327792 FUJ327792:FUK327792 GEF327792:GEG327792 GOB327792:GOC327792 GXX327792:GXY327792 HHT327792:HHU327792 HRP327792:HRQ327792 IBL327792:IBM327792 ILH327792:ILI327792 IVD327792:IVE327792 JEZ327792:JFA327792 JOV327792:JOW327792 JYR327792:JYS327792 KIN327792:KIO327792 KSJ327792:KSK327792 LCF327792:LCG327792 LMB327792:LMC327792 LVX327792:LVY327792 MFT327792:MFU327792 MPP327792:MPQ327792 MZL327792:MZM327792 NJH327792:NJI327792 NTD327792:NTE327792 OCZ327792:ODA327792 OMV327792:OMW327792 OWR327792:OWS327792 PGN327792:PGO327792 PQJ327792:PQK327792 QAF327792:QAG327792 QKB327792:QKC327792 QTX327792:QTY327792 RDT327792:RDU327792 RNP327792:RNQ327792 RXL327792:RXM327792 SHH327792:SHI327792 SRD327792:SRE327792 TAZ327792:TBA327792 TKV327792:TKW327792 TUR327792:TUS327792 UEN327792:UEO327792 UOJ327792:UOK327792 UYF327792:UYG327792 VIB327792:VIC327792 VRX327792:VRY327792 WBT327792:WBU327792 WLP327792:WLQ327792 WVL327792:WVM327792 D393328:E393328 IZ393328:JA393328 SV393328:SW393328 ACR393328:ACS393328 AMN393328:AMO393328 AWJ393328:AWK393328 BGF393328:BGG393328 BQB393328:BQC393328 BZX393328:BZY393328 CJT393328:CJU393328 CTP393328:CTQ393328 DDL393328:DDM393328 DNH393328:DNI393328 DXD393328:DXE393328 EGZ393328:EHA393328 EQV393328:EQW393328 FAR393328:FAS393328 FKN393328:FKO393328 FUJ393328:FUK393328 GEF393328:GEG393328 GOB393328:GOC393328 GXX393328:GXY393328 HHT393328:HHU393328 HRP393328:HRQ393328 IBL393328:IBM393328 ILH393328:ILI393328 IVD393328:IVE393328 JEZ393328:JFA393328 JOV393328:JOW393328 JYR393328:JYS393328 KIN393328:KIO393328 KSJ393328:KSK393328 LCF393328:LCG393328 LMB393328:LMC393328 LVX393328:LVY393328 MFT393328:MFU393328 MPP393328:MPQ393328 MZL393328:MZM393328 NJH393328:NJI393328 NTD393328:NTE393328 OCZ393328:ODA393328 OMV393328:OMW393328 OWR393328:OWS393328 PGN393328:PGO393328 PQJ393328:PQK393328 QAF393328:QAG393328 QKB393328:QKC393328 QTX393328:QTY393328 RDT393328:RDU393328 RNP393328:RNQ393328 RXL393328:RXM393328 SHH393328:SHI393328 SRD393328:SRE393328 TAZ393328:TBA393328 TKV393328:TKW393328 TUR393328:TUS393328 UEN393328:UEO393328 UOJ393328:UOK393328 UYF393328:UYG393328 VIB393328:VIC393328 VRX393328:VRY393328 WBT393328:WBU393328 WLP393328:WLQ393328 WVL393328:WVM393328 D458864:E458864 IZ458864:JA458864 SV458864:SW458864 ACR458864:ACS458864 AMN458864:AMO458864 AWJ458864:AWK458864 BGF458864:BGG458864 BQB458864:BQC458864 BZX458864:BZY458864 CJT458864:CJU458864 CTP458864:CTQ458864 DDL458864:DDM458864 DNH458864:DNI458864 DXD458864:DXE458864 EGZ458864:EHA458864 EQV458864:EQW458864 FAR458864:FAS458864 FKN458864:FKO458864 FUJ458864:FUK458864 GEF458864:GEG458864 GOB458864:GOC458864 GXX458864:GXY458864 HHT458864:HHU458864 HRP458864:HRQ458864 IBL458864:IBM458864 ILH458864:ILI458864 IVD458864:IVE458864 JEZ458864:JFA458864 JOV458864:JOW458864 JYR458864:JYS458864 KIN458864:KIO458864 KSJ458864:KSK458864 LCF458864:LCG458864 LMB458864:LMC458864 LVX458864:LVY458864 MFT458864:MFU458864 MPP458864:MPQ458864 MZL458864:MZM458864 NJH458864:NJI458864 NTD458864:NTE458864 OCZ458864:ODA458864 OMV458864:OMW458864 OWR458864:OWS458864 PGN458864:PGO458864 PQJ458864:PQK458864 QAF458864:QAG458864 QKB458864:QKC458864 QTX458864:QTY458864 RDT458864:RDU458864 RNP458864:RNQ458864 RXL458864:RXM458864 SHH458864:SHI458864 SRD458864:SRE458864 TAZ458864:TBA458864 TKV458864:TKW458864 TUR458864:TUS458864 UEN458864:UEO458864 UOJ458864:UOK458864 UYF458864:UYG458864 VIB458864:VIC458864 VRX458864:VRY458864 WBT458864:WBU458864 WLP458864:WLQ458864 WVL458864:WVM458864 D524400:E524400 IZ524400:JA524400 SV524400:SW524400 ACR524400:ACS524400 AMN524400:AMO524400 AWJ524400:AWK524400 BGF524400:BGG524400 BQB524400:BQC524400 BZX524400:BZY524400 CJT524400:CJU524400 CTP524400:CTQ524400 DDL524400:DDM524400 DNH524400:DNI524400 DXD524400:DXE524400 EGZ524400:EHA524400 EQV524400:EQW524400 FAR524400:FAS524400 FKN524400:FKO524400 FUJ524400:FUK524400 GEF524400:GEG524400 GOB524400:GOC524400 GXX524400:GXY524400 HHT524400:HHU524400 HRP524400:HRQ524400 IBL524400:IBM524400 ILH524400:ILI524400 IVD524400:IVE524400 JEZ524400:JFA524400 JOV524400:JOW524400 JYR524400:JYS524400 KIN524400:KIO524400 KSJ524400:KSK524400 LCF524400:LCG524400 LMB524400:LMC524400 LVX524400:LVY524400 MFT524400:MFU524400 MPP524400:MPQ524400 MZL524400:MZM524400 NJH524400:NJI524400 NTD524400:NTE524400 OCZ524400:ODA524400 OMV524400:OMW524400 OWR524400:OWS524400 PGN524400:PGO524400 PQJ524400:PQK524400 QAF524400:QAG524400 QKB524400:QKC524400 QTX524400:QTY524400 RDT524400:RDU524400 RNP524400:RNQ524400 RXL524400:RXM524400 SHH524400:SHI524400 SRD524400:SRE524400 TAZ524400:TBA524400 TKV524400:TKW524400 TUR524400:TUS524400 UEN524400:UEO524400 UOJ524400:UOK524400 UYF524400:UYG524400 VIB524400:VIC524400 VRX524400:VRY524400 WBT524400:WBU524400 WLP524400:WLQ524400 WVL524400:WVM524400 D589936:E589936 IZ589936:JA589936 SV589936:SW589936 ACR589936:ACS589936 AMN589936:AMO589936 AWJ589936:AWK589936 BGF589936:BGG589936 BQB589936:BQC589936 BZX589936:BZY589936 CJT589936:CJU589936 CTP589936:CTQ589936 DDL589936:DDM589936 DNH589936:DNI589936 DXD589936:DXE589936 EGZ589936:EHA589936 EQV589936:EQW589936 FAR589936:FAS589936 FKN589936:FKO589936 FUJ589936:FUK589936 GEF589936:GEG589936 GOB589936:GOC589936 GXX589936:GXY589936 HHT589936:HHU589936 HRP589936:HRQ589936 IBL589936:IBM589936 ILH589936:ILI589936 IVD589936:IVE589936 JEZ589936:JFA589936 JOV589936:JOW589936 JYR589936:JYS589936 KIN589936:KIO589936 KSJ589936:KSK589936 LCF589936:LCG589936 LMB589936:LMC589936 LVX589936:LVY589936 MFT589936:MFU589936 MPP589936:MPQ589936 MZL589936:MZM589936 NJH589936:NJI589936 NTD589936:NTE589936 OCZ589936:ODA589936 OMV589936:OMW589936 OWR589936:OWS589936 PGN589936:PGO589936 PQJ589936:PQK589936 QAF589936:QAG589936 QKB589936:QKC589936 QTX589936:QTY589936 RDT589936:RDU589936 RNP589936:RNQ589936 RXL589936:RXM589936 SHH589936:SHI589936 SRD589936:SRE589936 TAZ589936:TBA589936 TKV589936:TKW589936 TUR589936:TUS589936 UEN589936:UEO589936 UOJ589936:UOK589936 UYF589936:UYG589936 VIB589936:VIC589936 VRX589936:VRY589936 WBT589936:WBU589936 WLP589936:WLQ589936 WVL589936:WVM589936 D655472:E655472 IZ655472:JA655472 SV655472:SW655472 ACR655472:ACS655472 AMN655472:AMO655472 AWJ655472:AWK655472 BGF655472:BGG655472 BQB655472:BQC655472 BZX655472:BZY655472 CJT655472:CJU655472 CTP655472:CTQ655472 DDL655472:DDM655472 DNH655472:DNI655472 DXD655472:DXE655472 EGZ655472:EHA655472 EQV655472:EQW655472 FAR655472:FAS655472 FKN655472:FKO655472 FUJ655472:FUK655472 GEF655472:GEG655472 GOB655472:GOC655472 GXX655472:GXY655472 HHT655472:HHU655472 HRP655472:HRQ655472 IBL655472:IBM655472 ILH655472:ILI655472 IVD655472:IVE655472 JEZ655472:JFA655472 JOV655472:JOW655472 JYR655472:JYS655472 KIN655472:KIO655472 KSJ655472:KSK655472 LCF655472:LCG655472 LMB655472:LMC655472 LVX655472:LVY655472 MFT655472:MFU655472 MPP655472:MPQ655472 MZL655472:MZM655472 NJH655472:NJI655472 NTD655472:NTE655472 OCZ655472:ODA655472 OMV655472:OMW655472 OWR655472:OWS655472 PGN655472:PGO655472 PQJ655472:PQK655472 QAF655472:QAG655472 QKB655472:QKC655472 QTX655472:QTY655472 RDT655472:RDU655472 RNP655472:RNQ655472 RXL655472:RXM655472 SHH655472:SHI655472 SRD655472:SRE655472 TAZ655472:TBA655472 TKV655472:TKW655472 TUR655472:TUS655472 UEN655472:UEO655472 UOJ655472:UOK655472 UYF655472:UYG655472 VIB655472:VIC655472 VRX655472:VRY655472 WBT655472:WBU655472 WLP655472:WLQ655472 WVL655472:WVM655472 D721008:E721008 IZ721008:JA721008 SV721008:SW721008 ACR721008:ACS721008 AMN721008:AMO721008 AWJ721008:AWK721008 BGF721008:BGG721008 BQB721008:BQC721008 BZX721008:BZY721008 CJT721008:CJU721008 CTP721008:CTQ721008 DDL721008:DDM721008 DNH721008:DNI721008 DXD721008:DXE721008 EGZ721008:EHA721008 EQV721008:EQW721008 FAR721008:FAS721008 FKN721008:FKO721008 FUJ721008:FUK721008 GEF721008:GEG721008 GOB721008:GOC721008 GXX721008:GXY721008 HHT721008:HHU721008 HRP721008:HRQ721008 IBL721008:IBM721008 ILH721008:ILI721008 IVD721008:IVE721008 JEZ721008:JFA721008 JOV721008:JOW721008 JYR721008:JYS721008 KIN721008:KIO721008 KSJ721008:KSK721008 LCF721008:LCG721008 LMB721008:LMC721008 LVX721008:LVY721008 MFT721008:MFU721008 MPP721008:MPQ721008 MZL721008:MZM721008 NJH721008:NJI721008 NTD721008:NTE721008 OCZ721008:ODA721008 OMV721008:OMW721008 OWR721008:OWS721008 PGN721008:PGO721008 PQJ721008:PQK721008 QAF721008:QAG721008 QKB721008:QKC721008 QTX721008:QTY721008 RDT721008:RDU721008 RNP721008:RNQ721008 RXL721008:RXM721008 SHH721008:SHI721008 SRD721008:SRE721008 TAZ721008:TBA721008 TKV721008:TKW721008 TUR721008:TUS721008 UEN721008:UEO721008 UOJ721008:UOK721008 UYF721008:UYG721008 VIB721008:VIC721008 VRX721008:VRY721008 WBT721008:WBU721008 WLP721008:WLQ721008 WVL721008:WVM721008 D786544:E786544 IZ786544:JA786544 SV786544:SW786544 ACR786544:ACS786544 AMN786544:AMO786544 AWJ786544:AWK786544 BGF786544:BGG786544 BQB786544:BQC786544 BZX786544:BZY786544 CJT786544:CJU786544 CTP786544:CTQ786544 DDL786544:DDM786544 DNH786544:DNI786544 DXD786544:DXE786544 EGZ786544:EHA786544 EQV786544:EQW786544 FAR786544:FAS786544 FKN786544:FKO786544 FUJ786544:FUK786544 GEF786544:GEG786544 GOB786544:GOC786544 GXX786544:GXY786544 HHT786544:HHU786544 HRP786544:HRQ786544 IBL786544:IBM786544 ILH786544:ILI786544 IVD786544:IVE786544 JEZ786544:JFA786544 JOV786544:JOW786544 JYR786544:JYS786544 KIN786544:KIO786544 KSJ786544:KSK786544 LCF786544:LCG786544 LMB786544:LMC786544 LVX786544:LVY786544 MFT786544:MFU786544 MPP786544:MPQ786544 MZL786544:MZM786544 NJH786544:NJI786544 NTD786544:NTE786544 OCZ786544:ODA786544 OMV786544:OMW786544 OWR786544:OWS786544 PGN786544:PGO786544 PQJ786544:PQK786544 QAF786544:QAG786544 QKB786544:QKC786544 QTX786544:QTY786544 RDT786544:RDU786544 RNP786544:RNQ786544 RXL786544:RXM786544 SHH786544:SHI786544 SRD786544:SRE786544 TAZ786544:TBA786544 TKV786544:TKW786544 TUR786544:TUS786544 UEN786544:UEO786544 UOJ786544:UOK786544 UYF786544:UYG786544 VIB786544:VIC786544 VRX786544:VRY786544 WBT786544:WBU786544 WLP786544:WLQ786544 WVL786544:WVM786544 D852080:E852080 IZ852080:JA852080 SV852080:SW852080 ACR852080:ACS852080 AMN852080:AMO852080 AWJ852080:AWK852080 BGF852080:BGG852080 BQB852080:BQC852080 BZX852080:BZY852080 CJT852080:CJU852080 CTP852080:CTQ852080 DDL852080:DDM852080 DNH852080:DNI852080 DXD852080:DXE852080 EGZ852080:EHA852080 EQV852080:EQW852080 FAR852080:FAS852080 FKN852080:FKO852080 FUJ852080:FUK852080 GEF852080:GEG852080 GOB852080:GOC852080 GXX852080:GXY852080 HHT852080:HHU852080 HRP852080:HRQ852080 IBL852080:IBM852080 ILH852080:ILI852080 IVD852080:IVE852080 JEZ852080:JFA852080 JOV852080:JOW852080 JYR852080:JYS852080 KIN852080:KIO852080 KSJ852080:KSK852080 LCF852080:LCG852080 LMB852080:LMC852080 LVX852080:LVY852080 MFT852080:MFU852080 MPP852080:MPQ852080 MZL852080:MZM852080 NJH852080:NJI852080 NTD852080:NTE852080 OCZ852080:ODA852080 OMV852080:OMW852080 OWR852080:OWS852080 PGN852080:PGO852080 PQJ852080:PQK852080 QAF852080:QAG852080 QKB852080:QKC852080 QTX852080:QTY852080 RDT852080:RDU852080 RNP852080:RNQ852080 RXL852080:RXM852080 SHH852080:SHI852080 SRD852080:SRE852080 TAZ852080:TBA852080 TKV852080:TKW852080 TUR852080:TUS852080 UEN852080:UEO852080 UOJ852080:UOK852080 UYF852080:UYG852080 VIB852080:VIC852080 VRX852080:VRY852080 WBT852080:WBU852080 WLP852080:WLQ852080 WVL852080:WVM852080 D917616:E917616 IZ917616:JA917616 SV917616:SW917616 ACR917616:ACS917616 AMN917616:AMO917616 AWJ917616:AWK917616 BGF917616:BGG917616 BQB917616:BQC917616 BZX917616:BZY917616 CJT917616:CJU917616 CTP917616:CTQ917616 DDL917616:DDM917616 DNH917616:DNI917616 DXD917616:DXE917616 EGZ917616:EHA917616 EQV917616:EQW917616 FAR917616:FAS917616 FKN917616:FKO917616 FUJ917616:FUK917616 GEF917616:GEG917616 GOB917616:GOC917616 GXX917616:GXY917616 HHT917616:HHU917616 HRP917616:HRQ917616 IBL917616:IBM917616 ILH917616:ILI917616 IVD917616:IVE917616 JEZ917616:JFA917616 JOV917616:JOW917616 JYR917616:JYS917616 KIN917616:KIO917616 KSJ917616:KSK917616 LCF917616:LCG917616 LMB917616:LMC917616 LVX917616:LVY917616 MFT917616:MFU917616 MPP917616:MPQ917616 MZL917616:MZM917616 NJH917616:NJI917616 NTD917616:NTE917616 OCZ917616:ODA917616 OMV917616:OMW917616 OWR917616:OWS917616 PGN917616:PGO917616 PQJ917616:PQK917616 QAF917616:QAG917616 QKB917616:QKC917616 QTX917616:QTY917616 RDT917616:RDU917616 RNP917616:RNQ917616 RXL917616:RXM917616 SHH917616:SHI917616 SRD917616:SRE917616 TAZ917616:TBA917616 TKV917616:TKW917616 TUR917616:TUS917616 UEN917616:UEO917616 UOJ917616:UOK917616 UYF917616:UYG917616 VIB917616:VIC917616 VRX917616:VRY917616 WBT917616:WBU917616 WLP917616:WLQ917616 WVL917616:WVM917616 D983152:E983152 IZ983152:JA983152 SV983152:SW983152 ACR983152:ACS983152 AMN983152:AMO983152 AWJ983152:AWK983152 BGF983152:BGG983152 BQB983152:BQC983152 BZX983152:BZY983152 CJT983152:CJU983152 CTP983152:CTQ983152 DDL983152:DDM983152 DNH983152:DNI983152 DXD983152:DXE983152 EGZ983152:EHA983152 EQV983152:EQW983152 FAR983152:FAS983152 FKN983152:FKO983152 FUJ983152:FUK983152 GEF983152:GEG983152 GOB983152:GOC983152 GXX983152:GXY983152 HHT983152:HHU983152 HRP983152:HRQ983152 IBL983152:IBM983152 ILH983152:ILI983152 IVD983152:IVE983152 JEZ983152:JFA983152 JOV983152:JOW983152 JYR983152:JYS983152 KIN983152:KIO983152 KSJ983152:KSK983152 LCF983152:LCG983152 LMB983152:LMC983152 LVX983152:LVY983152 MFT983152:MFU983152 MPP983152:MPQ983152 MZL983152:MZM983152 NJH983152:NJI983152 NTD983152:NTE983152 OCZ983152:ODA983152 OMV983152:OMW983152 OWR983152:OWS983152 PGN983152:PGO983152 PQJ983152:PQK983152 QAF983152:QAG983152 QKB983152:QKC983152 QTX983152:QTY983152 RDT983152:RDU983152 RNP983152:RNQ983152 RXL983152:RXM983152 SHH983152:SHI983152 SRD983152:SRE983152 TAZ983152:TBA983152 TKV983152:TKW983152 TUR983152:TUS983152 UEN983152:UEO983152 UOJ983152:UOK983152 UYF983152:UYG983152 VIB983152:VIC983152 VRX983152:VRY983152 WBT983152:WBU983152 WLP983152:WLQ983152 WVL983152:WVM983152 D116:E116 IZ116:JA116 SV116:SW116 ACR116:ACS116 AMN116:AMO116 AWJ116:AWK116 BGF116:BGG116 BQB116:BQC116 BZX116:BZY116 CJT116:CJU116 CTP116:CTQ116 DDL116:DDM116 DNH116:DNI116 DXD116:DXE116 EGZ116:EHA116 EQV116:EQW116 FAR116:FAS116 FKN116:FKO116 FUJ116:FUK116 GEF116:GEG116 GOB116:GOC116 GXX116:GXY116 HHT116:HHU116 HRP116:HRQ116 IBL116:IBM116 ILH116:ILI116 IVD116:IVE116 JEZ116:JFA116 JOV116:JOW116 JYR116:JYS116 KIN116:KIO116 KSJ116:KSK116 LCF116:LCG116 LMB116:LMC116 LVX116:LVY116 MFT116:MFU116 MPP116:MPQ116 MZL116:MZM116 NJH116:NJI116 NTD116:NTE116 OCZ116:ODA116 OMV116:OMW116 OWR116:OWS116 PGN116:PGO116 PQJ116:PQK116 QAF116:QAG116 QKB116:QKC116 QTX116:QTY116 RDT116:RDU116 RNP116:RNQ116 RXL116:RXM116 SHH116:SHI116 SRD116:SRE116 TAZ116:TBA116 TKV116:TKW116 TUR116:TUS116 UEN116:UEO116 UOJ116:UOK116 UYF116:UYG116 VIB116:VIC116 VRX116:VRY116 WBT116:WBU116 WLP116:WLQ116 WVL116:WVM116 D65652:E65652 IZ65652:JA65652 SV65652:SW65652 ACR65652:ACS65652 AMN65652:AMO65652 AWJ65652:AWK65652 BGF65652:BGG65652 BQB65652:BQC65652 BZX65652:BZY65652 CJT65652:CJU65652 CTP65652:CTQ65652 DDL65652:DDM65652 DNH65652:DNI65652 DXD65652:DXE65652 EGZ65652:EHA65652 EQV65652:EQW65652 FAR65652:FAS65652 FKN65652:FKO65652 FUJ65652:FUK65652 GEF65652:GEG65652 GOB65652:GOC65652 GXX65652:GXY65652 HHT65652:HHU65652 HRP65652:HRQ65652 IBL65652:IBM65652 ILH65652:ILI65652 IVD65652:IVE65652 JEZ65652:JFA65652 JOV65652:JOW65652 JYR65652:JYS65652 KIN65652:KIO65652 KSJ65652:KSK65652 LCF65652:LCG65652 LMB65652:LMC65652 LVX65652:LVY65652 MFT65652:MFU65652 MPP65652:MPQ65652 MZL65652:MZM65652 NJH65652:NJI65652 NTD65652:NTE65652 OCZ65652:ODA65652 OMV65652:OMW65652 OWR65652:OWS65652 PGN65652:PGO65652 PQJ65652:PQK65652 QAF65652:QAG65652 QKB65652:QKC65652 QTX65652:QTY65652 RDT65652:RDU65652 RNP65652:RNQ65652 RXL65652:RXM65652 SHH65652:SHI65652 SRD65652:SRE65652 TAZ65652:TBA65652 TKV65652:TKW65652 TUR65652:TUS65652 UEN65652:UEO65652 UOJ65652:UOK65652 UYF65652:UYG65652 VIB65652:VIC65652 VRX65652:VRY65652 WBT65652:WBU65652 WLP65652:WLQ65652 WVL65652:WVM65652 D131188:E131188 IZ131188:JA131188 SV131188:SW131188 ACR131188:ACS131188 AMN131188:AMO131188 AWJ131188:AWK131188 BGF131188:BGG131188 BQB131188:BQC131188 BZX131188:BZY131188 CJT131188:CJU131188 CTP131188:CTQ131188 DDL131188:DDM131188 DNH131188:DNI131188 DXD131188:DXE131188 EGZ131188:EHA131188 EQV131188:EQW131188 FAR131188:FAS131188 FKN131188:FKO131188 FUJ131188:FUK131188 GEF131188:GEG131188 GOB131188:GOC131188 GXX131188:GXY131188 HHT131188:HHU131188 HRP131188:HRQ131188 IBL131188:IBM131188 ILH131188:ILI131188 IVD131188:IVE131188 JEZ131188:JFA131188 JOV131188:JOW131188 JYR131188:JYS131188 KIN131188:KIO131188 KSJ131188:KSK131188 LCF131188:LCG131188 LMB131188:LMC131188 LVX131188:LVY131188 MFT131188:MFU131188 MPP131188:MPQ131188 MZL131188:MZM131188 NJH131188:NJI131188 NTD131188:NTE131188 OCZ131188:ODA131188 OMV131188:OMW131188 OWR131188:OWS131188 PGN131188:PGO131188 PQJ131188:PQK131188 QAF131188:QAG131188 QKB131188:QKC131188 QTX131188:QTY131188 RDT131188:RDU131188 RNP131188:RNQ131188 RXL131188:RXM131188 SHH131188:SHI131188 SRD131188:SRE131188 TAZ131188:TBA131188 TKV131188:TKW131188 TUR131188:TUS131188 UEN131188:UEO131188 UOJ131188:UOK131188 UYF131188:UYG131188 VIB131188:VIC131188 VRX131188:VRY131188 WBT131188:WBU131188 WLP131188:WLQ131188 WVL131188:WVM131188 D196724:E196724 IZ196724:JA196724 SV196724:SW196724 ACR196724:ACS196724 AMN196724:AMO196724 AWJ196724:AWK196724 BGF196724:BGG196724 BQB196724:BQC196724 BZX196724:BZY196724 CJT196724:CJU196724 CTP196724:CTQ196724 DDL196724:DDM196724 DNH196724:DNI196724 DXD196724:DXE196724 EGZ196724:EHA196724 EQV196724:EQW196724 FAR196724:FAS196724 FKN196724:FKO196724 FUJ196724:FUK196724 GEF196724:GEG196724 GOB196724:GOC196724 GXX196724:GXY196724 HHT196724:HHU196724 HRP196724:HRQ196724 IBL196724:IBM196724 ILH196724:ILI196724 IVD196724:IVE196724 JEZ196724:JFA196724 JOV196724:JOW196724 JYR196724:JYS196724 KIN196724:KIO196724 KSJ196724:KSK196724 LCF196724:LCG196724 LMB196724:LMC196724 LVX196724:LVY196724 MFT196724:MFU196724 MPP196724:MPQ196724 MZL196724:MZM196724 NJH196724:NJI196724 NTD196724:NTE196724 OCZ196724:ODA196724 OMV196724:OMW196724 OWR196724:OWS196724 PGN196724:PGO196724 PQJ196724:PQK196724 QAF196724:QAG196724 QKB196724:QKC196724 QTX196724:QTY196724 RDT196724:RDU196724 RNP196724:RNQ196724 RXL196724:RXM196724 SHH196724:SHI196724 SRD196724:SRE196724 TAZ196724:TBA196724 TKV196724:TKW196724 TUR196724:TUS196724 UEN196724:UEO196724 UOJ196724:UOK196724 UYF196724:UYG196724 VIB196724:VIC196724 VRX196724:VRY196724 WBT196724:WBU196724 WLP196724:WLQ196724 WVL196724:WVM196724 D262260:E262260 IZ262260:JA262260 SV262260:SW262260 ACR262260:ACS262260 AMN262260:AMO262260 AWJ262260:AWK262260 BGF262260:BGG262260 BQB262260:BQC262260 BZX262260:BZY262260 CJT262260:CJU262260 CTP262260:CTQ262260 DDL262260:DDM262260 DNH262260:DNI262260 DXD262260:DXE262260 EGZ262260:EHA262260 EQV262260:EQW262260 FAR262260:FAS262260 FKN262260:FKO262260 FUJ262260:FUK262260 GEF262260:GEG262260 GOB262260:GOC262260 GXX262260:GXY262260 HHT262260:HHU262260 HRP262260:HRQ262260 IBL262260:IBM262260 ILH262260:ILI262260 IVD262260:IVE262260 JEZ262260:JFA262260 JOV262260:JOW262260 JYR262260:JYS262260 KIN262260:KIO262260 KSJ262260:KSK262260 LCF262260:LCG262260 LMB262260:LMC262260 LVX262260:LVY262260 MFT262260:MFU262260 MPP262260:MPQ262260 MZL262260:MZM262260 NJH262260:NJI262260 NTD262260:NTE262260 OCZ262260:ODA262260 OMV262260:OMW262260 OWR262260:OWS262260 PGN262260:PGO262260 PQJ262260:PQK262260 QAF262260:QAG262260 QKB262260:QKC262260 QTX262260:QTY262260 RDT262260:RDU262260 RNP262260:RNQ262260 RXL262260:RXM262260 SHH262260:SHI262260 SRD262260:SRE262260 TAZ262260:TBA262260 TKV262260:TKW262260 TUR262260:TUS262260 UEN262260:UEO262260 UOJ262260:UOK262260 UYF262260:UYG262260 VIB262260:VIC262260 VRX262260:VRY262260 WBT262260:WBU262260 WLP262260:WLQ262260 WVL262260:WVM262260 D327796:E327796 IZ327796:JA327796 SV327796:SW327796 ACR327796:ACS327796 AMN327796:AMO327796 AWJ327796:AWK327796 BGF327796:BGG327796 BQB327796:BQC327796 BZX327796:BZY327796 CJT327796:CJU327796 CTP327796:CTQ327796 DDL327796:DDM327796 DNH327796:DNI327796 DXD327796:DXE327796 EGZ327796:EHA327796 EQV327796:EQW327796 FAR327796:FAS327796 FKN327796:FKO327796 FUJ327796:FUK327796 GEF327796:GEG327796 GOB327796:GOC327796 GXX327796:GXY327796 HHT327796:HHU327796 HRP327796:HRQ327796 IBL327796:IBM327796 ILH327796:ILI327796 IVD327796:IVE327796 JEZ327796:JFA327796 JOV327796:JOW327796 JYR327796:JYS327796 KIN327796:KIO327796 KSJ327796:KSK327796 LCF327796:LCG327796 LMB327796:LMC327796 LVX327796:LVY327796 MFT327796:MFU327796 MPP327796:MPQ327796 MZL327796:MZM327796 NJH327796:NJI327796 NTD327796:NTE327796 OCZ327796:ODA327796 OMV327796:OMW327796 OWR327796:OWS327796 PGN327796:PGO327796 PQJ327796:PQK327796 QAF327796:QAG327796 QKB327796:QKC327796 QTX327796:QTY327796 RDT327796:RDU327796 RNP327796:RNQ327796 RXL327796:RXM327796 SHH327796:SHI327796 SRD327796:SRE327796 TAZ327796:TBA327796 TKV327796:TKW327796 TUR327796:TUS327796 UEN327796:UEO327796 UOJ327796:UOK327796 UYF327796:UYG327796 VIB327796:VIC327796 VRX327796:VRY327796 WBT327796:WBU327796 WLP327796:WLQ327796 WVL327796:WVM327796 D393332:E393332 IZ393332:JA393332 SV393332:SW393332 ACR393332:ACS393332 AMN393332:AMO393332 AWJ393332:AWK393332 BGF393332:BGG393332 BQB393332:BQC393332 BZX393332:BZY393332 CJT393332:CJU393332 CTP393332:CTQ393332 DDL393332:DDM393332 DNH393332:DNI393332 DXD393332:DXE393332 EGZ393332:EHA393332 EQV393332:EQW393332 FAR393332:FAS393332 FKN393332:FKO393332 FUJ393332:FUK393332 GEF393332:GEG393332 GOB393332:GOC393332 GXX393332:GXY393332 HHT393332:HHU393332 HRP393332:HRQ393332 IBL393332:IBM393332 ILH393332:ILI393332 IVD393332:IVE393332 JEZ393332:JFA393332 JOV393332:JOW393332 JYR393332:JYS393332 KIN393332:KIO393332 KSJ393332:KSK393332 LCF393332:LCG393332 LMB393332:LMC393332 LVX393332:LVY393332 MFT393332:MFU393332 MPP393332:MPQ393332 MZL393332:MZM393332 NJH393332:NJI393332 NTD393332:NTE393332 OCZ393332:ODA393332 OMV393332:OMW393332 OWR393332:OWS393332 PGN393332:PGO393332 PQJ393332:PQK393332 QAF393332:QAG393332 QKB393332:QKC393332 QTX393332:QTY393332 RDT393332:RDU393332 RNP393332:RNQ393332 RXL393332:RXM393332 SHH393332:SHI393332 SRD393332:SRE393332 TAZ393332:TBA393332 TKV393332:TKW393332 TUR393332:TUS393332 UEN393332:UEO393332 UOJ393332:UOK393332 UYF393332:UYG393332 VIB393332:VIC393332 VRX393332:VRY393332 WBT393332:WBU393332 WLP393332:WLQ393332 WVL393332:WVM393332 D458868:E458868 IZ458868:JA458868 SV458868:SW458868 ACR458868:ACS458868 AMN458868:AMO458868 AWJ458868:AWK458868 BGF458868:BGG458868 BQB458868:BQC458868 BZX458868:BZY458868 CJT458868:CJU458868 CTP458868:CTQ458868 DDL458868:DDM458868 DNH458868:DNI458868 DXD458868:DXE458868 EGZ458868:EHA458868 EQV458868:EQW458868 FAR458868:FAS458868 FKN458868:FKO458868 FUJ458868:FUK458868 GEF458868:GEG458868 GOB458868:GOC458868 GXX458868:GXY458868 HHT458868:HHU458868 HRP458868:HRQ458868 IBL458868:IBM458868 ILH458868:ILI458868 IVD458868:IVE458868 JEZ458868:JFA458868 JOV458868:JOW458868 JYR458868:JYS458868 KIN458868:KIO458868 KSJ458868:KSK458868 LCF458868:LCG458868 LMB458868:LMC458868 LVX458868:LVY458868 MFT458868:MFU458868 MPP458868:MPQ458868 MZL458868:MZM458868 NJH458868:NJI458868 NTD458868:NTE458868 OCZ458868:ODA458868 OMV458868:OMW458868 OWR458868:OWS458868 PGN458868:PGO458868 PQJ458868:PQK458868 QAF458868:QAG458868 QKB458868:QKC458868 QTX458868:QTY458868 RDT458868:RDU458868 RNP458868:RNQ458868 RXL458868:RXM458868 SHH458868:SHI458868 SRD458868:SRE458868 TAZ458868:TBA458868 TKV458868:TKW458868 TUR458868:TUS458868 UEN458868:UEO458868 UOJ458868:UOK458868 UYF458868:UYG458868 VIB458868:VIC458868 VRX458868:VRY458868 WBT458868:WBU458868 WLP458868:WLQ458868 WVL458868:WVM458868 D524404:E524404 IZ524404:JA524404 SV524404:SW524404 ACR524404:ACS524404 AMN524404:AMO524404 AWJ524404:AWK524404 BGF524404:BGG524404 BQB524404:BQC524404 BZX524404:BZY524404 CJT524404:CJU524404 CTP524404:CTQ524404 DDL524404:DDM524404 DNH524404:DNI524404 DXD524404:DXE524404 EGZ524404:EHA524404 EQV524404:EQW524404 FAR524404:FAS524404 FKN524404:FKO524404 FUJ524404:FUK524404 GEF524404:GEG524404 GOB524404:GOC524404 GXX524404:GXY524404 HHT524404:HHU524404 HRP524404:HRQ524404 IBL524404:IBM524404 ILH524404:ILI524404 IVD524404:IVE524404 JEZ524404:JFA524404 JOV524404:JOW524404 JYR524404:JYS524404 KIN524404:KIO524404 KSJ524404:KSK524404 LCF524404:LCG524404 LMB524404:LMC524404 LVX524404:LVY524404 MFT524404:MFU524404 MPP524404:MPQ524404 MZL524404:MZM524404 NJH524404:NJI524404 NTD524404:NTE524404 OCZ524404:ODA524404 OMV524404:OMW524404 OWR524404:OWS524404 PGN524404:PGO524404 PQJ524404:PQK524404 QAF524404:QAG524404 QKB524404:QKC524404 QTX524404:QTY524404 RDT524404:RDU524404 RNP524404:RNQ524404 RXL524404:RXM524404 SHH524404:SHI524404 SRD524404:SRE524404 TAZ524404:TBA524404 TKV524404:TKW524404 TUR524404:TUS524404 UEN524404:UEO524404 UOJ524404:UOK524404 UYF524404:UYG524404 VIB524404:VIC524404 VRX524404:VRY524404 WBT524404:WBU524404 WLP524404:WLQ524404 WVL524404:WVM524404 D589940:E589940 IZ589940:JA589940 SV589940:SW589940 ACR589940:ACS589940 AMN589940:AMO589940 AWJ589940:AWK589940 BGF589940:BGG589940 BQB589940:BQC589940 BZX589940:BZY589940 CJT589940:CJU589940 CTP589940:CTQ589940 DDL589940:DDM589940 DNH589940:DNI589940 DXD589940:DXE589940 EGZ589940:EHA589940 EQV589940:EQW589940 FAR589940:FAS589940 FKN589940:FKO589940 FUJ589940:FUK589940 GEF589940:GEG589940 GOB589940:GOC589940 GXX589940:GXY589940 HHT589940:HHU589940 HRP589940:HRQ589940 IBL589940:IBM589940 ILH589940:ILI589940 IVD589940:IVE589940 JEZ589940:JFA589940 JOV589940:JOW589940 JYR589940:JYS589940 KIN589940:KIO589940 KSJ589940:KSK589940 LCF589940:LCG589940 LMB589940:LMC589940 LVX589940:LVY589940 MFT589940:MFU589940 MPP589940:MPQ589940 MZL589940:MZM589940 NJH589940:NJI589940 NTD589940:NTE589940 OCZ589940:ODA589940 OMV589940:OMW589940 OWR589940:OWS589940 PGN589940:PGO589940 PQJ589940:PQK589940 QAF589940:QAG589940 QKB589940:QKC589940 QTX589940:QTY589940 RDT589940:RDU589940 RNP589940:RNQ589940 RXL589940:RXM589940 SHH589940:SHI589940 SRD589940:SRE589940 TAZ589940:TBA589940 TKV589940:TKW589940 TUR589940:TUS589940 UEN589940:UEO589940 UOJ589940:UOK589940 UYF589940:UYG589940 VIB589940:VIC589940 VRX589940:VRY589940 WBT589940:WBU589940 WLP589940:WLQ589940 WVL589940:WVM589940 D655476:E655476 IZ655476:JA655476 SV655476:SW655476 ACR655476:ACS655476 AMN655476:AMO655476 AWJ655476:AWK655476 BGF655476:BGG655476 BQB655476:BQC655476 BZX655476:BZY655476 CJT655476:CJU655476 CTP655476:CTQ655476 DDL655476:DDM655476 DNH655476:DNI655476 DXD655476:DXE655476 EGZ655476:EHA655476 EQV655476:EQW655476 FAR655476:FAS655476 FKN655476:FKO655476 FUJ655476:FUK655476 GEF655476:GEG655476 GOB655476:GOC655476 GXX655476:GXY655476 HHT655476:HHU655476 HRP655476:HRQ655476 IBL655476:IBM655476 ILH655476:ILI655476 IVD655476:IVE655476 JEZ655476:JFA655476 JOV655476:JOW655476 JYR655476:JYS655476 KIN655476:KIO655476 KSJ655476:KSK655476 LCF655476:LCG655476 LMB655476:LMC655476 LVX655476:LVY655476 MFT655476:MFU655476 MPP655476:MPQ655476 MZL655476:MZM655476 NJH655476:NJI655476 NTD655476:NTE655476 OCZ655476:ODA655476 OMV655476:OMW655476 OWR655476:OWS655476 PGN655476:PGO655476 PQJ655476:PQK655476 QAF655476:QAG655476 QKB655476:QKC655476 QTX655476:QTY655476 RDT655476:RDU655476 RNP655476:RNQ655476 RXL655476:RXM655476 SHH655476:SHI655476 SRD655476:SRE655476 TAZ655476:TBA655476 TKV655476:TKW655476 TUR655476:TUS655476 UEN655476:UEO655476 UOJ655476:UOK655476 UYF655476:UYG655476 VIB655476:VIC655476 VRX655476:VRY655476 WBT655476:WBU655476 WLP655476:WLQ655476 WVL655476:WVM655476 D721012:E721012 IZ721012:JA721012 SV721012:SW721012 ACR721012:ACS721012 AMN721012:AMO721012 AWJ721012:AWK721012 BGF721012:BGG721012 BQB721012:BQC721012 BZX721012:BZY721012 CJT721012:CJU721012 CTP721012:CTQ721012 DDL721012:DDM721012 DNH721012:DNI721012 DXD721012:DXE721012 EGZ721012:EHA721012 EQV721012:EQW721012 FAR721012:FAS721012 FKN721012:FKO721012 FUJ721012:FUK721012 GEF721012:GEG721012 GOB721012:GOC721012 GXX721012:GXY721012 HHT721012:HHU721012 HRP721012:HRQ721012 IBL721012:IBM721012 ILH721012:ILI721012 IVD721012:IVE721012 JEZ721012:JFA721012 JOV721012:JOW721012 JYR721012:JYS721012 KIN721012:KIO721012 KSJ721012:KSK721012 LCF721012:LCG721012 LMB721012:LMC721012 LVX721012:LVY721012 MFT721012:MFU721012 MPP721012:MPQ721012 MZL721012:MZM721012 NJH721012:NJI721012 NTD721012:NTE721012 OCZ721012:ODA721012 OMV721012:OMW721012 OWR721012:OWS721012 PGN721012:PGO721012 PQJ721012:PQK721012 QAF721012:QAG721012 QKB721012:QKC721012 QTX721012:QTY721012 RDT721012:RDU721012 RNP721012:RNQ721012 RXL721012:RXM721012 SHH721012:SHI721012 SRD721012:SRE721012 TAZ721012:TBA721012 TKV721012:TKW721012 TUR721012:TUS721012 UEN721012:UEO721012 UOJ721012:UOK721012 UYF721012:UYG721012 VIB721012:VIC721012 VRX721012:VRY721012 WBT721012:WBU721012 WLP721012:WLQ721012 WVL721012:WVM721012 D786548:E786548 IZ786548:JA786548 SV786548:SW786548 ACR786548:ACS786548 AMN786548:AMO786548 AWJ786548:AWK786548 BGF786548:BGG786548 BQB786548:BQC786548 BZX786548:BZY786548 CJT786548:CJU786548 CTP786548:CTQ786548 DDL786548:DDM786548 DNH786548:DNI786548 DXD786548:DXE786548 EGZ786548:EHA786548 EQV786548:EQW786548 FAR786548:FAS786548 FKN786548:FKO786548 FUJ786548:FUK786548 GEF786548:GEG786548 GOB786548:GOC786548 GXX786548:GXY786548 HHT786548:HHU786548 HRP786548:HRQ786548 IBL786548:IBM786548 ILH786548:ILI786548 IVD786548:IVE786548 JEZ786548:JFA786548 JOV786548:JOW786548 JYR786548:JYS786548 KIN786548:KIO786548 KSJ786548:KSK786548 LCF786548:LCG786548 LMB786548:LMC786548 LVX786548:LVY786548 MFT786548:MFU786548 MPP786548:MPQ786548 MZL786548:MZM786548 NJH786548:NJI786548 NTD786548:NTE786548 OCZ786548:ODA786548 OMV786548:OMW786548 OWR786548:OWS786548 PGN786548:PGO786548 PQJ786548:PQK786548 QAF786548:QAG786548 QKB786548:QKC786548 QTX786548:QTY786548 RDT786548:RDU786548 RNP786548:RNQ786548 RXL786548:RXM786548 SHH786548:SHI786548 SRD786548:SRE786548 TAZ786548:TBA786548 TKV786548:TKW786548 TUR786548:TUS786548 UEN786548:UEO786548 UOJ786548:UOK786548 UYF786548:UYG786548 VIB786548:VIC786548 VRX786548:VRY786548 WBT786548:WBU786548 WLP786548:WLQ786548 WVL786548:WVM786548 D852084:E852084 IZ852084:JA852084 SV852084:SW852084 ACR852084:ACS852084 AMN852084:AMO852084 AWJ852084:AWK852084 BGF852084:BGG852084 BQB852084:BQC852084 BZX852084:BZY852084 CJT852084:CJU852084 CTP852084:CTQ852084 DDL852084:DDM852084 DNH852084:DNI852084 DXD852084:DXE852084 EGZ852084:EHA852084 EQV852084:EQW852084 FAR852084:FAS852084 FKN852084:FKO852084 FUJ852084:FUK852084 GEF852084:GEG852084 GOB852084:GOC852084 GXX852084:GXY852084 HHT852084:HHU852084 HRP852084:HRQ852084 IBL852084:IBM852084 ILH852084:ILI852084 IVD852084:IVE852084 JEZ852084:JFA852084 JOV852084:JOW852084 JYR852084:JYS852084 KIN852084:KIO852084 KSJ852084:KSK852084 LCF852084:LCG852084 LMB852084:LMC852084 LVX852084:LVY852084 MFT852084:MFU852084 MPP852084:MPQ852084 MZL852084:MZM852084 NJH852084:NJI852084 NTD852084:NTE852084 OCZ852084:ODA852084 OMV852084:OMW852084 OWR852084:OWS852084 PGN852084:PGO852084 PQJ852084:PQK852084 QAF852084:QAG852084 QKB852084:QKC852084 QTX852084:QTY852084 RDT852084:RDU852084 RNP852084:RNQ852084 RXL852084:RXM852084 SHH852084:SHI852084 SRD852084:SRE852084 TAZ852084:TBA852084 TKV852084:TKW852084 TUR852084:TUS852084 UEN852084:UEO852084 UOJ852084:UOK852084 UYF852084:UYG852084 VIB852084:VIC852084 VRX852084:VRY852084 WBT852084:WBU852084 WLP852084:WLQ852084 WVL852084:WVM852084 D917620:E917620 IZ917620:JA917620 SV917620:SW917620 ACR917620:ACS917620 AMN917620:AMO917620 AWJ917620:AWK917620 BGF917620:BGG917620 BQB917620:BQC917620 BZX917620:BZY917620 CJT917620:CJU917620 CTP917620:CTQ917620 DDL917620:DDM917620 DNH917620:DNI917620 DXD917620:DXE917620 EGZ917620:EHA917620 EQV917620:EQW917620 FAR917620:FAS917620 FKN917620:FKO917620 FUJ917620:FUK917620 GEF917620:GEG917620 GOB917620:GOC917620 GXX917620:GXY917620 HHT917620:HHU917620 HRP917620:HRQ917620 IBL917620:IBM917620 ILH917620:ILI917620 IVD917620:IVE917620 JEZ917620:JFA917620 JOV917620:JOW917620 JYR917620:JYS917620 KIN917620:KIO917620 KSJ917620:KSK917620 LCF917620:LCG917620 LMB917620:LMC917620 LVX917620:LVY917620 MFT917620:MFU917620 MPP917620:MPQ917620 MZL917620:MZM917620 NJH917620:NJI917620 NTD917620:NTE917620 OCZ917620:ODA917620 OMV917620:OMW917620 OWR917620:OWS917620 PGN917620:PGO917620 PQJ917620:PQK917620 QAF917620:QAG917620 QKB917620:QKC917620 QTX917620:QTY917620 RDT917620:RDU917620 RNP917620:RNQ917620 RXL917620:RXM917620 SHH917620:SHI917620 SRD917620:SRE917620 TAZ917620:TBA917620 TKV917620:TKW917620 TUR917620:TUS917620 UEN917620:UEO917620 UOJ917620:UOK917620 UYF917620:UYG917620 VIB917620:VIC917620 VRX917620:VRY917620 WBT917620:WBU917620 WLP917620:WLQ917620 WVL917620:WVM917620 D983156:E983156 IZ983156:JA983156 SV983156:SW983156 ACR983156:ACS983156 AMN983156:AMO983156 AWJ983156:AWK983156 BGF983156:BGG983156 BQB983156:BQC983156 BZX983156:BZY983156 CJT983156:CJU983156 CTP983156:CTQ983156 DDL983156:DDM983156 DNH983156:DNI983156 DXD983156:DXE983156 EGZ983156:EHA983156 EQV983156:EQW983156 FAR983156:FAS983156 FKN983156:FKO983156 FUJ983156:FUK983156 GEF983156:GEG983156 GOB983156:GOC983156 GXX983156:GXY983156 HHT983156:HHU983156 HRP983156:HRQ983156 IBL983156:IBM983156 ILH983156:ILI983156 IVD983156:IVE983156 JEZ983156:JFA983156 JOV983156:JOW983156 JYR983156:JYS983156 KIN983156:KIO983156 KSJ983156:KSK983156 LCF983156:LCG983156 LMB983156:LMC983156 LVX983156:LVY983156 MFT983156:MFU983156 MPP983156:MPQ983156 MZL983156:MZM983156 NJH983156:NJI983156 NTD983156:NTE983156 OCZ983156:ODA983156 OMV983156:OMW983156 OWR983156:OWS983156 PGN983156:PGO983156 PQJ983156:PQK983156 QAF983156:QAG983156 QKB983156:QKC983156 QTX983156:QTY983156 RDT983156:RDU983156 RNP983156:RNQ983156 RXL983156:RXM983156 SHH983156:SHI983156 SRD983156:SRE983156 TAZ983156:TBA983156 TKV983156:TKW983156 TUR983156:TUS983156 UEN983156:UEO983156 UOJ983156:UOK983156 UYF983156:UYG983156 VIB983156:VIC983156 VRX983156:VRY983156 WBT983156:WBU983156 WLP983156:WLQ983156 WVL983156:WVM983156 D8:D37 IZ8:IZ37 SV8:SV37 ACR8:ACR37 AMN8:AMN37 AWJ8:AWJ37 BGF8:BGF37 BQB8:BQB37 BZX8:BZX37 CJT8:CJT37 CTP8:CTP37 DDL8:DDL37 DNH8:DNH37 DXD8:DXD37 EGZ8:EGZ37 EQV8:EQV37 FAR8:FAR37 FKN8:FKN37 FUJ8:FUJ37 GEF8:GEF37 GOB8:GOB37 GXX8:GXX37 HHT8:HHT37 HRP8:HRP37 IBL8:IBL37 ILH8:ILH37 IVD8:IVD37 JEZ8:JEZ37 JOV8:JOV37 JYR8:JYR37 KIN8:KIN37 KSJ8:KSJ37 LCF8:LCF37 LMB8:LMB37 LVX8:LVX37 MFT8:MFT37 MPP8:MPP37 MZL8:MZL37 NJH8:NJH37 NTD8:NTD37 OCZ8:OCZ37 OMV8:OMV37 OWR8:OWR37 PGN8:PGN37 PQJ8:PQJ37 QAF8:QAF37 QKB8:QKB37 QTX8:QTX37 RDT8:RDT37 RNP8:RNP37 RXL8:RXL37 SHH8:SHH37 SRD8:SRD37 TAZ8:TAZ37 TKV8:TKV37 TUR8:TUR37 UEN8:UEN37 UOJ8:UOJ37 UYF8:UYF37 VIB8:VIB37 VRX8:VRX37 WBT8:WBT37 WLP8:WLP37 WVL8:WVL37 D65560:D65589 IZ65560:IZ65589 SV65560:SV65589 ACR65560:ACR65589 AMN65560:AMN65589 AWJ65560:AWJ65589 BGF65560:BGF65589 BQB65560:BQB65589 BZX65560:BZX65589 CJT65560:CJT65589 CTP65560:CTP65589 DDL65560:DDL65589 DNH65560:DNH65589 DXD65560:DXD65589 EGZ65560:EGZ65589 EQV65560:EQV65589 FAR65560:FAR65589 FKN65560:FKN65589 FUJ65560:FUJ65589 GEF65560:GEF65589 GOB65560:GOB65589 GXX65560:GXX65589 HHT65560:HHT65589 HRP65560:HRP65589 IBL65560:IBL65589 ILH65560:ILH65589 IVD65560:IVD65589 JEZ65560:JEZ65589 JOV65560:JOV65589 JYR65560:JYR65589 KIN65560:KIN65589 KSJ65560:KSJ65589 LCF65560:LCF65589 LMB65560:LMB65589 LVX65560:LVX65589 MFT65560:MFT65589 MPP65560:MPP65589 MZL65560:MZL65589 NJH65560:NJH65589 NTD65560:NTD65589 OCZ65560:OCZ65589 OMV65560:OMV65589 OWR65560:OWR65589 PGN65560:PGN65589 PQJ65560:PQJ65589 QAF65560:QAF65589 QKB65560:QKB65589 QTX65560:QTX65589 RDT65560:RDT65589 RNP65560:RNP65589 RXL65560:RXL65589 SHH65560:SHH65589 SRD65560:SRD65589 TAZ65560:TAZ65589 TKV65560:TKV65589 TUR65560:TUR65589 UEN65560:UEN65589 UOJ65560:UOJ65589 UYF65560:UYF65589 VIB65560:VIB65589 VRX65560:VRX65589 WBT65560:WBT65589 WLP65560:WLP65589 WVL65560:WVL65589 D131096:D131125 IZ131096:IZ131125 SV131096:SV131125 ACR131096:ACR131125 AMN131096:AMN131125 AWJ131096:AWJ131125 BGF131096:BGF131125 BQB131096:BQB131125 BZX131096:BZX131125 CJT131096:CJT131125 CTP131096:CTP131125 DDL131096:DDL131125 DNH131096:DNH131125 DXD131096:DXD131125 EGZ131096:EGZ131125 EQV131096:EQV131125 FAR131096:FAR131125 FKN131096:FKN131125 FUJ131096:FUJ131125 GEF131096:GEF131125 GOB131096:GOB131125 GXX131096:GXX131125 HHT131096:HHT131125 HRP131096:HRP131125 IBL131096:IBL131125 ILH131096:ILH131125 IVD131096:IVD131125 JEZ131096:JEZ131125 JOV131096:JOV131125 JYR131096:JYR131125 KIN131096:KIN131125 KSJ131096:KSJ131125 LCF131096:LCF131125 LMB131096:LMB131125 LVX131096:LVX131125 MFT131096:MFT131125 MPP131096:MPP131125 MZL131096:MZL131125 NJH131096:NJH131125 NTD131096:NTD131125 OCZ131096:OCZ131125 OMV131096:OMV131125 OWR131096:OWR131125 PGN131096:PGN131125 PQJ131096:PQJ131125 QAF131096:QAF131125 QKB131096:QKB131125 QTX131096:QTX131125 RDT131096:RDT131125 RNP131096:RNP131125 RXL131096:RXL131125 SHH131096:SHH131125 SRD131096:SRD131125 TAZ131096:TAZ131125 TKV131096:TKV131125 TUR131096:TUR131125 UEN131096:UEN131125 UOJ131096:UOJ131125 UYF131096:UYF131125 VIB131096:VIB131125 VRX131096:VRX131125 WBT131096:WBT131125 WLP131096:WLP131125 WVL131096:WVL131125 D196632:D196661 IZ196632:IZ196661 SV196632:SV196661 ACR196632:ACR196661 AMN196632:AMN196661 AWJ196632:AWJ196661 BGF196632:BGF196661 BQB196632:BQB196661 BZX196632:BZX196661 CJT196632:CJT196661 CTP196632:CTP196661 DDL196632:DDL196661 DNH196632:DNH196661 DXD196632:DXD196661 EGZ196632:EGZ196661 EQV196632:EQV196661 FAR196632:FAR196661 FKN196632:FKN196661 FUJ196632:FUJ196661 GEF196632:GEF196661 GOB196632:GOB196661 GXX196632:GXX196661 HHT196632:HHT196661 HRP196632:HRP196661 IBL196632:IBL196661 ILH196632:ILH196661 IVD196632:IVD196661 JEZ196632:JEZ196661 JOV196632:JOV196661 JYR196632:JYR196661 KIN196632:KIN196661 KSJ196632:KSJ196661 LCF196632:LCF196661 LMB196632:LMB196661 LVX196632:LVX196661 MFT196632:MFT196661 MPP196632:MPP196661 MZL196632:MZL196661 NJH196632:NJH196661 NTD196632:NTD196661 OCZ196632:OCZ196661 OMV196632:OMV196661 OWR196632:OWR196661 PGN196632:PGN196661 PQJ196632:PQJ196661 QAF196632:QAF196661 QKB196632:QKB196661 QTX196632:QTX196661 RDT196632:RDT196661 RNP196632:RNP196661 RXL196632:RXL196661 SHH196632:SHH196661 SRD196632:SRD196661 TAZ196632:TAZ196661 TKV196632:TKV196661 TUR196632:TUR196661 UEN196632:UEN196661 UOJ196632:UOJ196661 UYF196632:UYF196661 VIB196632:VIB196661 VRX196632:VRX196661 WBT196632:WBT196661 WLP196632:WLP196661 WVL196632:WVL196661 D262168:D262197 IZ262168:IZ262197 SV262168:SV262197 ACR262168:ACR262197 AMN262168:AMN262197 AWJ262168:AWJ262197 BGF262168:BGF262197 BQB262168:BQB262197 BZX262168:BZX262197 CJT262168:CJT262197 CTP262168:CTP262197 DDL262168:DDL262197 DNH262168:DNH262197 DXD262168:DXD262197 EGZ262168:EGZ262197 EQV262168:EQV262197 FAR262168:FAR262197 FKN262168:FKN262197 FUJ262168:FUJ262197 GEF262168:GEF262197 GOB262168:GOB262197 GXX262168:GXX262197 HHT262168:HHT262197 HRP262168:HRP262197 IBL262168:IBL262197 ILH262168:ILH262197 IVD262168:IVD262197 JEZ262168:JEZ262197 JOV262168:JOV262197 JYR262168:JYR262197 KIN262168:KIN262197 KSJ262168:KSJ262197 LCF262168:LCF262197 LMB262168:LMB262197 LVX262168:LVX262197 MFT262168:MFT262197 MPP262168:MPP262197 MZL262168:MZL262197 NJH262168:NJH262197 NTD262168:NTD262197 OCZ262168:OCZ262197 OMV262168:OMV262197 OWR262168:OWR262197 PGN262168:PGN262197 PQJ262168:PQJ262197 QAF262168:QAF262197 QKB262168:QKB262197 QTX262168:QTX262197 RDT262168:RDT262197 RNP262168:RNP262197 RXL262168:RXL262197 SHH262168:SHH262197 SRD262168:SRD262197 TAZ262168:TAZ262197 TKV262168:TKV262197 TUR262168:TUR262197 UEN262168:UEN262197 UOJ262168:UOJ262197 UYF262168:UYF262197 VIB262168:VIB262197 VRX262168:VRX262197 WBT262168:WBT262197 WLP262168:WLP262197 WVL262168:WVL262197 D327704:D327733 IZ327704:IZ327733 SV327704:SV327733 ACR327704:ACR327733 AMN327704:AMN327733 AWJ327704:AWJ327733 BGF327704:BGF327733 BQB327704:BQB327733 BZX327704:BZX327733 CJT327704:CJT327733 CTP327704:CTP327733 DDL327704:DDL327733 DNH327704:DNH327733 DXD327704:DXD327733 EGZ327704:EGZ327733 EQV327704:EQV327733 FAR327704:FAR327733 FKN327704:FKN327733 FUJ327704:FUJ327733 GEF327704:GEF327733 GOB327704:GOB327733 GXX327704:GXX327733 HHT327704:HHT327733 HRP327704:HRP327733 IBL327704:IBL327733 ILH327704:ILH327733 IVD327704:IVD327733 JEZ327704:JEZ327733 JOV327704:JOV327733 JYR327704:JYR327733 KIN327704:KIN327733 KSJ327704:KSJ327733 LCF327704:LCF327733 LMB327704:LMB327733 LVX327704:LVX327733 MFT327704:MFT327733 MPP327704:MPP327733 MZL327704:MZL327733 NJH327704:NJH327733 NTD327704:NTD327733 OCZ327704:OCZ327733 OMV327704:OMV327733 OWR327704:OWR327733 PGN327704:PGN327733 PQJ327704:PQJ327733 QAF327704:QAF327733 QKB327704:QKB327733 QTX327704:QTX327733 RDT327704:RDT327733 RNP327704:RNP327733 RXL327704:RXL327733 SHH327704:SHH327733 SRD327704:SRD327733 TAZ327704:TAZ327733 TKV327704:TKV327733 TUR327704:TUR327733 UEN327704:UEN327733 UOJ327704:UOJ327733 UYF327704:UYF327733 VIB327704:VIB327733 VRX327704:VRX327733 WBT327704:WBT327733 WLP327704:WLP327733 WVL327704:WVL327733 D393240:D393269 IZ393240:IZ393269 SV393240:SV393269 ACR393240:ACR393269 AMN393240:AMN393269 AWJ393240:AWJ393269 BGF393240:BGF393269 BQB393240:BQB393269 BZX393240:BZX393269 CJT393240:CJT393269 CTP393240:CTP393269 DDL393240:DDL393269 DNH393240:DNH393269 DXD393240:DXD393269 EGZ393240:EGZ393269 EQV393240:EQV393269 FAR393240:FAR393269 FKN393240:FKN393269 FUJ393240:FUJ393269 GEF393240:GEF393269 GOB393240:GOB393269 GXX393240:GXX393269 HHT393240:HHT393269 HRP393240:HRP393269 IBL393240:IBL393269 ILH393240:ILH393269 IVD393240:IVD393269 JEZ393240:JEZ393269 JOV393240:JOV393269 JYR393240:JYR393269 KIN393240:KIN393269 KSJ393240:KSJ393269 LCF393240:LCF393269 LMB393240:LMB393269 LVX393240:LVX393269 MFT393240:MFT393269 MPP393240:MPP393269 MZL393240:MZL393269 NJH393240:NJH393269 NTD393240:NTD393269 OCZ393240:OCZ393269 OMV393240:OMV393269 OWR393240:OWR393269 PGN393240:PGN393269 PQJ393240:PQJ393269 QAF393240:QAF393269 QKB393240:QKB393269 QTX393240:QTX393269 RDT393240:RDT393269 RNP393240:RNP393269 RXL393240:RXL393269 SHH393240:SHH393269 SRD393240:SRD393269 TAZ393240:TAZ393269 TKV393240:TKV393269 TUR393240:TUR393269 UEN393240:UEN393269 UOJ393240:UOJ393269 UYF393240:UYF393269 VIB393240:VIB393269 VRX393240:VRX393269 WBT393240:WBT393269 WLP393240:WLP393269 WVL393240:WVL393269 D458776:D458805 IZ458776:IZ458805 SV458776:SV458805 ACR458776:ACR458805 AMN458776:AMN458805 AWJ458776:AWJ458805 BGF458776:BGF458805 BQB458776:BQB458805 BZX458776:BZX458805 CJT458776:CJT458805 CTP458776:CTP458805 DDL458776:DDL458805 DNH458776:DNH458805 DXD458776:DXD458805 EGZ458776:EGZ458805 EQV458776:EQV458805 FAR458776:FAR458805 FKN458776:FKN458805 FUJ458776:FUJ458805 GEF458776:GEF458805 GOB458776:GOB458805 GXX458776:GXX458805 HHT458776:HHT458805 HRP458776:HRP458805 IBL458776:IBL458805 ILH458776:ILH458805 IVD458776:IVD458805 JEZ458776:JEZ458805 JOV458776:JOV458805 JYR458776:JYR458805 KIN458776:KIN458805 KSJ458776:KSJ458805 LCF458776:LCF458805 LMB458776:LMB458805 LVX458776:LVX458805 MFT458776:MFT458805 MPP458776:MPP458805 MZL458776:MZL458805 NJH458776:NJH458805 NTD458776:NTD458805 OCZ458776:OCZ458805 OMV458776:OMV458805 OWR458776:OWR458805 PGN458776:PGN458805 PQJ458776:PQJ458805 QAF458776:QAF458805 QKB458776:QKB458805 QTX458776:QTX458805 RDT458776:RDT458805 RNP458776:RNP458805 RXL458776:RXL458805 SHH458776:SHH458805 SRD458776:SRD458805 TAZ458776:TAZ458805 TKV458776:TKV458805 TUR458776:TUR458805 UEN458776:UEN458805 UOJ458776:UOJ458805 UYF458776:UYF458805 VIB458776:VIB458805 VRX458776:VRX458805 WBT458776:WBT458805 WLP458776:WLP458805 WVL458776:WVL458805 D524312:D524341 IZ524312:IZ524341 SV524312:SV524341 ACR524312:ACR524341 AMN524312:AMN524341 AWJ524312:AWJ524341 BGF524312:BGF524341 BQB524312:BQB524341 BZX524312:BZX524341 CJT524312:CJT524341 CTP524312:CTP524341 DDL524312:DDL524341 DNH524312:DNH524341 DXD524312:DXD524341 EGZ524312:EGZ524341 EQV524312:EQV524341 FAR524312:FAR524341 FKN524312:FKN524341 FUJ524312:FUJ524341 GEF524312:GEF524341 GOB524312:GOB524341 GXX524312:GXX524341 HHT524312:HHT524341 HRP524312:HRP524341 IBL524312:IBL524341 ILH524312:ILH524341 IVD524312:IVD524341 JEZ524312:JEZ524341 JOV524312:JOV524341 JYR524312:JYR524341 KIN524312:KIN524341 KSJ524312:KSJ524341 LCF524312:LCF524341 LMB524312:LMB524341 LVX524312:LVX524341 MFT524312:MFT524341 MPP524312:MPP524341 MZL524312:MZL524341 NJH524312:NJH524341 NTD524312:NTD524341 OCZ524312:OCZ524341 OMV524312:OMV524341 OWR524312:OWR524341 PGN524312:PGN524341 PQJ524312:PQJ524341 QAF524312:QAF524341 QKB524312:QKB524341 QTX524312:QTX524341 RDT524312:RDT524341 RNP524312:RNP524341 RXL524312:RXL524341 SHH524312:SHH524341 SRD524312:SRD524341 TAZ524312:TAZ524341 TKV524312:TKV524341 TUR524312:TUR524341 UEN524312:UEN524341 UOJ524312:UOJ524341 UYF524312:UYF524341 VIB524312:VIB524341 VRX524312:VRX524341 WBT524312:WBT524341 WLP524312:WLP524341 WVL524312:WVL524341 D589848:D589877 IZ589848:IZ589877 SV589848:SV589877 ACR589848:ACR589877 AMN589848:AMN589877 AWJ589848:AWJ589877 BGF589848:BGF589877 BQB589848:BQB589877 BZX589848:BZX589877 CJT589848:CJT589877 CTP589848:CTP589877 DDL589848:DDL589877 DNH589848:DNH589877 DXD589848:DXD589877 EGZ589848:EGZ589877 EQV589848:EQV589877 FAR589848:FAR589877 FKN589848:FKN589877 FUJ589848:FUJ589877 GEF589848:GEF589877 GOB589848:GOB589877 GXX589848:GXX589877 HHT589848:HHT589877 HRP589848:HRP589877 IBL589848:IBL589877 ILH589848:ILH589877 IVD589848:IVD589877 JEZ589848:JEZ589877 JOV589848:JOV589877 JYR589848:JYR589877 KIN589848:KIN589877 KSJ589848:KSJ589877 LCF589848:LCF589877 LMB589848:LMB589877 LVX589848:LVX589877 MFT589848:MFT589877 MPP589848:MPP589877 MZL589848:MZL589877 NJH589848:NJH589877 NTD589848:NTD589877 OCZ589848:OCZ589877 OMV589848:OMV589877 OWR589848:OWR589877 PGN589848:PGN589877 PQJ589848:PQJ589877 QAF589848:QAF589877 QKB589848:QKB589877 QTX589848:QTX589877 RDT589848:RDT589877 RNP589848:RNP589877 RXL589848:RXL589877 SHH589848:SHH589877 SRD589848:SRD589877 TAZ589848:TAZ589877 TKV589848:TKV589877 TUR589848:TUR589877 UEN589848:UEN589877 UOJ589848:UOJ589877 UYF589848:UYF589877 VIB589848:VIB589877 VRX589848:VRX589877 WBT589848:WBT589877 WLP589848:WLP589877 WVL589848:WVL589877 D655384:D655413 IZ655384:IZ655413 SV655384:SV655413 ACR655384:ACR655413 AMN655384:AMN655413 AWJ655384:AWJ655413 BGF655384:BGF655413 BQB655384:BQB655413 BZX655384:BZX655413 CJT655384:CJT655413 CTP655384:CTP655413 DDL655384:DDL655413 DNH655384:DNH655413 DXD655384:DXD655413 EGZ655384:EGZ655413 EQV655384:EQV655413 FAR655384:FAR655413 FKN655384:FKN655413 FUJ655384:FUJ655413 GEF655384:GEF655413 GOB655384:GOB655413 GXX655384:GXX655413 HHT655384:HHT655413 HRP655384:HRP655413 IBL655384:IBL655413 ILH655384:ILH655413 IVD655384:IVD655413 JEZ655384:JEZ655413 JOV655384:JOV655413 JYR655384:JYR655413 KIN655384:KIN655413 KSJ655384:KSJ655413 LCF655384:LCF655413 LMB655384:LMB655413 LVX655384:LVX655413 MFT655384:MFT655413 MPP655384:MPP655413 MZL655384:MZL655413 NJH655384:NJH655413 NTD655384:NTD655413 OCZ655384:OCZ655413 OMV655384:OMV655413 OWR655384:OWR655413 PGN655384:PGN655413 PQJ655384:PQJ655413 QAF655384:QAF655413 QKB655384:QKB655413 QTX655384:QTX655413 RDT655384:RDT655413 RNP655384:RNP655413 RXL655384:RXL655413 SHH655384:SHH655413 SRD655384:SRD655413 TAZ655384:TAZ655413 TKV655384:TKV655413 TUR655384:TUR655413 UEN655384:UEN655413 UOJ655384:UOJ655413 UYF655384:UYF655413 VIB655384:VIB655413 VRX655384:VRX655413 WBT655384:WBT655413 WLP655384:WLP655413 WVL655384:WVL655413 D720920:D720949 IZ720920:IZ720949 SV720920:SV720949 ACR720920:ACR720949 AMN720920:AMN720949 AWJ720920:AWJ720949 BGF720920:BGF720949 BQB720920:BQB720949 BZX720920:BZX720949 CJT720920:CJT720949 CTP720920:CTP720949 DDL720920:DDL720949 DNH720920:DNH720949 DXD720920:DXD720949 EGZ720920:EGZ720949 EQV720920:EQV720949 FAR720920:FAR720949 FKN720920:FKN720949 FUJ720920:FUJ720949 GEF720920:GEF720949 GOB720920:GOB720949 GXX720920:GXX720949 HHT720920:HHT720949 HRP720920:HRP720949 IBL720920:IBL720949 ILH720920:ILH720949 IVD720920:IVD720949 JEZ720920:JEZ720949 JOV720920:JOV720949 JYR720920:JYR720949 KIN720920:KIN720949 KSJ720920:KSJ720949 LCF720920:LCF720949 LMB720920:LMB720949 LVX720920:LVX720949 MFT720920:MFT720949 MPP720920:MPP720949 MZL720920:MZL720949 NJH720920:NJH720949 NTD720920:NTD720949 OCZ720920:OCZ720949 OMV720920:OMV720949 OWR720920:OWR720949 PGN720920:PGN720949 PQJ720920:PQJ720949 QAF720920:QAF720949 QKB720920:QKB720949 QTX720920:QTX720949 RDT720920:RDT720949 RNP720920:RNP720949 RXL720920:RXL720949 SHH720920:SHH720949 SRD720920:SRD720949 TAZ720920:TAZ720949 TKV720920:TKV720949 TUR720920:TUR720949 UEN720920:UEN720949 UOJ720920:UOJ720949 UYF720920:UYF720949 VIB720920:VIB720949 VRX720920:VRX720949 WBT720920:WBT720949 WLP720920:WLP720949 WVL720920:WVL720949 D786456:D786485 IZ786456:IZ786485 SV786456:SV786485 ACR786456:ACR786485 AMN786456:AMN786485 AWJ786456:AWJ786485 BGF786456:BGF786485 BQB786456:BQB786485 BZX786456:BZX786485 CJT786456:CJT786485 CTP786456:CTP786485 DDL786456:DDL786485 DNH786456:DNH786485 DXD786456:DXD786485 EGZ786456:EGZ786485 EQV786456:EQV786485 FAR786456:FAR786485 FKN786456:FKN786485 FUJ786456:FUJ786485 GEF786456:GEF786485 GOB786456:GOB786485 GXX786456:GXX786485 HHT786456:HHT786485 HRP786456:HRP786485 IBL786456:IBL786485 ILH786456:ILH786485 IVD786456:IVD786485 JEZ786456:JEZ786485 JOV786456:JOV786485 JYR786456:JYR786485 KIN786456:KIN786485 KSJ786456:KSJ786485 LCF786456:LCF786485 LMB786456:LMB786485 LVX786456:LVX786485 MFT786456:MFT786485 MPP786456:MPP786485 MZL786456:MZL786485 NJH786456:NJH786485 NTD786456:NTD786485 OCZ786456:OCZ786485 OMV786456:OMV786485 OWR786456:OWR786485 PGN786456:PGN786485 PQJ786456:PQJ786485 QAF786456:QAF786485 QKB786456:QKB786485 QTX786456:QTX786485 RDT786456:RDT786485 RNP786456:RNP786485 RXL786456:RXL786485 SHH786456:SHH786485 SRD786456:SRD786485 TAZ786456:TAZ786485 TKV786456:TKV786485 TUR786456:TUR786485 UEN786456:UEN786485 UOJ786456:UOJ786485 UYF786456:UYF786485 VIB786456:VIB786485 VRX786456:VRX786485 WBT786456:WBT786485 WLP786456:WLP786485 WVL786456:WVL786485 D851992:D852021 IZ851992:IZ852021 SV851992:SV852021 ACR851992:ACR852021 AMN851992:AMN852021 AWJ851992:AWJ852021 BGF851992:BGF852021 BQB851992:BQB852021 BZX851992:BZX852021 CJT851992:CJT852021 CTP851992:CTP852021 DDL851992:DDL852021 DNH851992:DNH852021 DXD851992:DXD852021 EGZ851992:EGZ852021 EQV851992:EQV852021 FAR851992:FAR852021 FKN851992:FKN852021 FUJ851992:FUJ852021 GEF851992:GEF852021 GOB851992:GOB852021 GXX851992:GXX852021 HHT851992:HHT852021 HRP851992:HRP852021 IBL851992:IBL852021 ILH851992:ILH852021 IVD851992:IVD852021 JEZ851992:JEZ852021 JOV851992:JOV852021 JYR851992:JYR852021 KIN851992:KIN852021 KSJ851992:KSJ852021 LCF851992:LCF852021 LMB851992:LMB852021 LVX851992:LVX852021 MFT851992:MFT852021 MPP851992:MPP852021 MZL851992:MZL852021 NJH851992:NJH852021 NTD851992:NTD852021 OCZ851992:OCZ852021 OMV851992:OMV852021 OWR851992:OWR852021 PGN851992:PGN852021 PQJ851992:PQJ852021 QAF851992:QAF852021 QKB851992:QKB852021 QTX851992:QTX852021 RDT851992:RDT852021 RNP851992:RNP852021 RXL851992:RXL852021 SHH851992:SHH852021 SRD851992:SRD852021 TAZ851992:TAZ852021 TKV851992:TKV852021 TUR851992:TUR852021 UEN851992:UEN852021 UOJ851992:UOJ852021 UYF851992:UYF852021 VIB851992:VIB852021 VRX851992:VRX852021 WBT851992:WBT852021 WLP851992:WLP852021 WVL851992:WVL852021 D917528:D917557 IZ917528:IZ917557 SV917528:SV917557 ACR917528:ACR917557 AMN917528:AMN917557 AWJ917528:AWJ917557 BGF917528:BGF917557 BQB917528:BQB917557 BZX917528:BZX917557 CJT917528:CJT917557 CTP917528:CTP917557 DDL917528:DDL917557 DNH917528:DNH917557 DXD917528:DXD917557 EGZ917528:EGZ917557 EQV917528:EQV917557 FAR917528:FAR917557 FKN917528:FKN917557 FUJ917528:FUJ917557 GEF917528:GEF917557 GOB917528:GOB917557 GXX917528:GXX917557 HHT917528:HHT917557 HRP917528:HRP917557 IBL917528:IBL917557 ILH917528:ILH917557 IVD917528:IVD917557 JEZ917528:JEZ917557 JOV917528:JOV917557 JYR917528:JYR917557 KIN917528:KIN917557 KSJ917528:KSJ917557 LCF917528:LCF917557 LMB917528:LMB917557 LVX917528:LVX917557 MFT917528:MFT917557 MPP917528:MPP917557 MZL917528:MZL917557 NJH917528:NJH917557 NTD917528:NTD917557 OCZ917528:OCZ917557 OMV917528:OMV917557 OWR917528:OWR917557 PGN917528:PGN917557 PQJ917528:PQJ917557 QAF917528:QAF917557 QKB917528:QKB917557 QTX917528:QTX917557 RDT917528:RDT917557 RNP917528:RNP917557 RXL917528:RXL917557 SHH917528:SHH917557 SRD917528:SRD917557 TAZ917528:TAZ917557 TKV917528:TKV917557 TUR917528:TUR917557 UEN917528:UEN917557 UOJ917528:UOJ917557 UYF917528:UYF917557 VIB917528:VIB917557 VRX917528:VRX917557 WBT917528:WBT917557 WLP917528:WLP917557 WVL917528:WVL917557 D983064:D983093 IZ983064:IZ983093 SV983064:SV983093 ACR983064:ACR983093 AMN983064:AMN983093 AWJ983064:AWJ983093 BGF983064:BGF983093 BQB983064:BQB983093 BZX983064:BZX983093 CJT983064:CJT983093 CTP983064:CTP983093 DDL983064:DDL983093 DNH983064:DNH983093 DXD983064:DXD983093 EGZ983064:EGZ983093 EQV983064:EQV983093 FAR983064:FAR983093 FKN983064:FKN983093 FUJ983064:FUJ983093 GEF983064:GEF983093 GOB983064:GOB983093 GXX983064:GXX983093 HHT983064:HHT983093 HRP983064:HRP983093 IBL983064:IBL983093 ILH983064:ILH983093 IVD983064:IVD983093 JEZ983064:JEZ983093 JOV983064:JOV983093 JYR983064:JYR983093 KIN983064:KIN983093 KSJ983064:KSJ983093 LCF983064:LCF983093 LMB983064:LMB983093 LVX983064:LVX983093 MFT983064:MFT983093 MPP983064:MPP983093 MZL983064:MZL983093 NJH983064:NJH983093 NTD983064:NTD983093 OCZ983064:OCZ983093 OMV983064:OMV983093 OWR983064:OWR983093 PGN983064:PGN983093 PQJ983064:PQJ983093 QAF983064:QAF983093 QKB983064:QKB983093 QTX983064:QTX983093 RDT983064:RDT983093 RNP983064:RNP983093 RXL983064:RXL983093 SHH983064:SHH983093 SRD983064:SRD983093 TAZ983064:TAZ983093 TKV983064:TKV983093 TUR983064:TUR983093 UEN983064:UEN983093 UOJ983064:UOJ983093 UYF983064:UYF983093 VIB983064:VIB983093 VRX983064:VRX983093 WBT983064:WBT983093 WLP983064:WLP983093 WVL983064:WVL983093 AC84:AC110</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簡易版</vt:lpstr>
      <vt:lpstr>収支計画(法人)</vt:lpstr>
      <vt:lpstr>簡易版!Print_Area</vt:lpstr>
      <vt:lpstr>'収支計画(法人)'!Print_Area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農業経営改善計画認定申請書</dc:title>
  <dc:creator>enyateruo</dc:creator>
  <cp:lastModifiedBy>toyoAdmin</cp:lastModifiedBy>
  <cp:lastPrinted>2020-06-08T01:22:57Z</cp:lastPrinted>
  <dcterms:created xsi:type="dcterms:W3CDTF">2019-05-31T06:51:33Z</dcterms:created>
  <dcterms:modified xsi:type="dcterms:W3CDTF">2024-08-22T07:18:29Z</dcterms:modified>
</cp:coreProperties>
</file>